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3 года\1 квартал 2023\"/>
    </mc:Choice>
  </mc:AlternateContent>
  <xr:revisionPtr revIDLastSave="0" documentId="13_ncr:1_{474EB544-28B5-4FB3-9630-4B6755F5C3B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1" r:id="rId1"/>
  </sheets>
  <definedNames>
    <definedName name="_xlnm.Print_Titles" localSheetId="0">Документ!$6:$6</definedName>
    <definedName name="_xlnm.Print_Area" localSheetId="0">Документ!$A$1:$F$53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1" i="1" l="1"/>
  <c r="F46" i="1"/>
  <c r="F42" i="1"/>
  <c r="F41" i="1"/>
  <c r="F40" i="1"/>
  <c r="F39" i="1"/>
  <c r="F38" i="1"/>
  <c r="F37" i="1"/>
  <c r="F34" i="1"/>
  <c r="F32" i="1"/>
  <c r="F29" i="1"/>
  <c r="F27" i="1"/>
  <c r="F25" i="1"/>
  <c r="F15" i="1"/>
  <c r="F13" i="1"/>
  <c r="F11" i="1"/>
  <c r="F9" i="1"/>
  <c r="E52" i="1"/>
  <c r="F52" i="1" s="1"/>
  <c r="D52" i="1"/>
  <c r="D48" i="1"/>
  <c r="F48" i="1" s="1"/>
  <c r="E49" i="1"/>
  <c r="D47" i="1"/>
  <c r="F47" i="1" s="1"/>
  <c r="D44" i="1"/>
  <c r="F43" i="1"/>
  <c r="F36" i="1"/>
  <c r="F35" i="1"/>
  <c r="F33" i="1"/>
  <c r="D30" i="1"/>
  <c r="F28" i="1"/>
  <c r="E26" i="1"/>
  <c r="F26" i="1" s="1"/>
  <c r="D23" i="1"/>
  <c r="F22" i="1"/>
  <c r="F21" i="1"/>
  <c r="F20" i="1"/>
  <c r="F19" i="1"/>
  <c r="F18" i="1"/>
  <c r="E17" i="1"/>
  <c r="F17" i="1" s="1"/>
  <c r="F16" i="1"/>
  <c r="E14" i="1"/>
  <c r="F14" i="1" s="1"/>
  <c r="E13" i="1"/>
  <c r="E11" i="1"/>
  <c r="F10" i="1"/>
  <c r="F8" i="1"/>
  <c r="E30" i="1" l="1"/>
  <c r="F30" i="1" s="1"/>
  <c r="E44" i="1"/>
  <c r="F44" i="1" s="1"/>
  <c r="E23" i="1"/>
  <c r="D49" i="1"/>
  <c r="D53" i="1" l="1"/>
  <c r="F49" i="1"/>
  <c r="E53" i="1"/>
  <c r="F53" i="1" s="1"/>
  <c r="F23" i="1"/>
</calcChain>
</file>

<file path=xl/sharedStrings.xml><?xml version="1.0" encoding="utf-8"?>
<sst xmlns="http://schemas.openxmlformats.org/spreadsheetml/2006/main" count="105" uniqueCount="54">
  <si>
    <t>(рублей)</t>
  </si>
  <si>
    <t>№ п/п</t>
  </si>
  <si>
    <t>Наименование вида межбюджетных трансфертов</t>
  </si>
  <si>
    <t>КБК</t>
  </si>
  <si>
    <t>Исполнено</t>
  </si>
  <si>
    <t>МЕЖБЮДЖЕТНЫЕ ТРАНСФЕРТЫ - ВСЕГО</t>
  </si>
  <si>
    <t>1.</t>
  </si>
  <si>
    <t>Городское поселение город Жуков</t>
  </si>
  <si>
    <t>2.</t>
  </si>
  <si>
    <t xml:space="preserve">Городское поселение город Кременки </t>
  </si>
  <si>
    <t>3.</t>
  </si>
  <si>
    <t xml:space="preserve">Городское поселение город Белоусово </t>
  </si>
  <si>
    <t>4.</t>
  </si>
  <si>
    <t>Сельское поселение село Восход</t>
  </si>
  <si>
    <t>5.</t>
  </si>
  <si>
    <t>Сельское поселение село Истье</t>
  </si>
  <si>
    <t>6.</t>
  </si>
  <si>
    <t xml:space="preserve">Сельское поселение село Высокиничи </t>
  </si>
  <si>
    <t>7.</t>
  </si>
  <si>
    <t xml:space="preserve">Сельское поселение деревня Корсаково </t>
  </si>
  <si>
    <t>8.</t>
  </si>
  <si>
    <t>Сельское поселение село Совхоз "Победа"</t>
  </si>
  <si>
    <t>9.</t>
  </si>
  <si>
    <t>Сельское поселение деревня Верховье</t>
  </si>
  <si>
    <t>10.</t>
  </si>
  <si>
    <t xml:space="preserve">Сельское поселение село Тарутино </t>
  </si>
  <si>
    <t>11.</t>
  </si>
  <si>
    <t>Сельское поселение село Троицкое</t>
  </si>
  <si>
    <t>12.</t>
  </si>
  <si>
    <t>Сельское поселение деревня Тростье</t>
  </si>
  <si>
    <t>13.</t>
  </si>
  <si>
    <t xml:space="preserve">Сельское поселение село Трубино </t>
  </si>
  <si>
    <t>Сельское поселение село Совхоз "Чаусово"</t>
  </si>
  <si>
    <t xml:space="preserve">Сельское поселение деревня Чубарово </t>
  </si>
  <si>
    <t>ИТОГО:</t>
  </si>
  <si>
    <t>Сельское посление село Тарутино</t>
  </si>
  <si>
    <t xml:space="preserve">Сельское поселение деревня Тростье </t>
  </si>
  <si>
    <t>Сельское поселение деревня Чубарово</t>
  </si>
  <si>
    <t>Уточненный план</t>
  </si>
  <si>
    <t>% исполнения</t>
  </si>
  <si>
    <r>
      <t xml:space="preserve">Иные межбюджетные трансферты </t>
    </r>
    <r>
      <rPr>
        <b/>
        <u/>
        <sz val="12"/>
        <rFont val="Times New Roman"/>
        <family val="1"/>
        <charset val="204"/>
      </rPr>
      <t>на выполнение полномочий</t>
    </r>
    <r>
      <rPr>
        <b/>
        <sz val="12"/>
        <rFont val="Times New Roman"/>
        <family val="1"/>
        <charset val="204"/>
      </rPr>
      <t xml:space="preserve">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 "О мерах социальной поддержки специалистов, работающих в сельской местности, а также специалистов вышедших на пенсию", за счет средств местных бюджетов (ЦС 0310100980)</t>
    </r>
  </si>
  <si>
    <r>
      <t xml:space="preserve">Иные межбюджетные трансферты передаваемые бюджетам муниципальных районов </t>
    </r>
    <r>
      <rPr>
        <b/>
        <u/>
        <sz val="12"/>
        <rFont val="Times New Roman"/>
        <family val="1"/>
        <charset val="204"/>
      </rPr>
      <t>на передачу</t>
    </r>
    <r>
      <rPr>
        <b/>
        <sz val="12"/>
        <rFont val="Times New Roman"/>
        <family val="1"/>
        <charset val="204"/>
      </rPr>
      <t xml:space="preserve"> части </t>
    </r>
    <r>
      <rPr>
        <b/>
        <u/>
        <sz val="12"/>
        <rFont val="Times New Roman"/>
        <family val="1"/>
        <charset val="204"/>
      </rPr>
      <t>полномочий</t>
    </r>
    <r>
      <rPr>
        <b/>
        <sz val="12"/>
        <rFont val="Times New Roman"/>
        <family val="1"/>
        <charset val="204"/>
      </rPr>
      <t xml:space="preserve">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 (ЦС 5100174170, ЦС 5100274170)</t>
    </r>
  </si>
  <si>
    <r>
      <t>Иные межбюджетные трансферты передаваемые бюджетам муниципальных районов</t>
    </r>
    <r>
      <rPr>
        <b/>
        <u/>
        <sz val="12"/>
        <rFont val="Times New Roman"/>
        <family val="1"/>
        <charset val="204"/>
      </rPr>
      <t xml:space="preserve"> на передачу</t>
    </r>
    <r>
      <rPr>
        <b/>
        <sz val="12"/>
        <rFont val="Times New Roman"/>
        <family val="1"/>
        <charset val="204"/>
      </rPr>
      <t xml:space="preserve"> части </t>
    </r>
    <r>
      <rPr>
        <b/>
        <u/>
        <sz val="12"/>
        <rFont val="Times New Roman"/>
        <family val="1"/>
        <charset val="204"/>
      </rPr>
      <t>полномочий</t>
    </r>
    <r>
      <rPr>
        <b/>
        <sz val="12"/>
        <rFont val="Times New Roman"/>
        <family val="1"/>
        <charset val="204"/>
      </rPr>
      <t xml:space="preserve"> на создание условий для организации досуга и обеспечения жителей поселения услугами организаций культуры (ЦС 1110274180)</t>
    </r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</si>
  <si>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счёт средств бюджетов поселений (ЦС 7800000150)</t>
  </si>
  <si>
    <t>14.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</si>
  <si>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 (ЦС 5100070150)</t>
  </si>
  <si>
    <t>.003 20245160 05 0001 150</t>
  </si>
  <si>
    <t>Приложение № 7</t>
  </si>
  <si>
    <t>003 20240014 05 0037 000</t>
  </si>
  <si>
    <t>003 20240014 05 0036 000</t>
  </si>
  <si>
    <t>003 20245160 05 0001 150</t>
  </si>
  <si>
    <t>005 20240014 05 0011 000</t>
  </si>
  <si>
    <t>к постановлению администрации МР "Жуковский район" "Об исполнении бюджета МО "Жуковский район" за 1 квартал 2023 года"</t>
  </si>
  <si>
    <t>Исполнение по межбюджетным трансфертам, предоставляемым из бюджетов поселений бюджету МО "Жуковский район" 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</si>
</sst>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4" fontId="3" fillId="0" borderId="1" xfId="0" applyNumberFormat="1" applyFont="1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wrapText="1"/>
    </xf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/>
    <xf numFmtId="49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/>
    <xf numFmtId="0" fontId="3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left" wrapText="1"/>
    </xf>
    <xf numFmtId="4" fontId="3" fillId="2" borderId="1" xfId="0" applyNumberFormat="1" applyFont="1" applyFill="1" applyBorder="1" applyAlignment="1"/>
    <xf numFmtId="0" fontId="10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49" fontId="2" fillId="0" borderId="1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0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4429125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Приложение № 5 к решению Районного Собания МО "Жуковский район" "О бюджете МО "Жуковский район" на 2010 год и на плановый период  2011 и 2012 годов"</a:t>
          </a:r>
        </a:p>
        <a:p>
          <a:pPr algn="l" rtl="0">
            <a:defRPr sz="1000"/>
          </a:pPr>
          <a:endParaRPr lang="ru-RU" sz="1000" b="0" i="0" u="none" strike="noStrike" baseline="0">
            <a:solidFill>
              <a:srgbClr val="000000"/>
            </a:solidFill>
            <a:latin typeface="Arial Cyr"/>
            <a:cs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3"/>
  <sheetViews>
    <sheetView tabSelected="1" view="pageBreakPreview" zoomScaleSheetLayoutView="100" workbookViewId="0">
      <pane xSplit="2" ySplit="5" topLeftCell="C8" activePane="bottomRight" state="frozen"/>
      <selection pane="topRight" activeCell="C1" sqref="C1"/>
      <selection pane="bottomLeft" activeCell="A5" sqref="A5"/>
      <selection pane="bottomRight" activeCell="E48" sqref="E48"/>
    </sheetView>
  </sheetViews>
  <sheetFormatPr defaultColWidth="9.140625" defaultRowHeight="16.5" x14ac:dyDescent="0.25"/>
  <cols>
    <col min="1" max="1" width="5.7109375" style="17" customWidth="1"/>
    <col min="2" max="2" width="60.7109375" style="18" customWidth="1"/>
    <col min="3" max="3" width="27.7109375" style="19" hidden="1" customWidth="1"/>
    <col min="4" max="5" width="14.140625" style="18" bestFit="1" customWidth="1"/>
    <col min="6" max="6" width="16.42578125" style="18" bestFit="1" customWidth="1"/>
    <col min="7" max="7" width="9.140625" style="18" customWidth="1"/>
    <col min="8" max="16384" width="9.140625" style="18"/>
  </cols>
  <sheetData>
    <row r="1" spans="1:7" s="21" customFormat="1" ht="12.75" x14ac:dyDescent="0.2">
      <c r="A1" s="20"/>
      <c r="C1" s="22"/>
      <c r="D1" s="45" t="s">
        <v>47</v>
      </c>
      <c r="E1" s="46"/>
      <c r="F1" s="46"/>
    </row>
    <row r="2" spans="1:7" s="21" customFormat="1" ht="36.75" customHeight="1" x14ac:dyDescent="0.2">
      <c r="A2" s="20"/>
      <c r="C2" s="22"/>
      <c r="D2" s="45" t="s">
        <v>52</v>
      </c>
      <c r="E2" s="46"/>
      <c r="F2" s="46"/>
    </row>
    <row r="3" spans="1:7" s="1" customFormat="1" ht="31.5" customHeight="1" x14ac:dyDescent="0.25">
      <c r="A3" s="47" t="s">
        <v>53</v>
      </c>
      <c r="B3" s="47"/>
      <c r="C3" s="47"/>
      <c r="D3" s="47"/>
      <c r="E3" s="47"/>
      <c r="F3" s="47"/>
    </row>
    <row r="4" spans="1:7" s="1" customFormat="1" ht="15.75" x14ac:dyDescent="0.25">
      <c r="A4" s="2"/>
      <c r="B4" s="2"/>
      <c r="C4" s="3"/>
      <c r="D4" s="2"/>
      <c r="E4" s="2"/>
      <c r="F4" s="4" t="s">
        <v>0</v>
      </c>
    </row>
    <row r="5" spans="1:7" s="8" customFormat="1" ht="31.5" x14ac:dyDescent="0.25">
      <c r="A5" s="5" t="s">
        <v>1</v>
      </c>
      <c r="B5" s="5" t="s">
        <v>2</v>
      </c>
      <c r="C5" s="6" t="s">
        <v>3</v>
      </c>
      <c r="D5" s="7" t="s">
        <v>38</v>
      </c>
      <c r="E5" s="7" t="s">
        <v>4</v>
      </c>
      <c r="F5" s="7" t="s">
        <v>39</v>
      </c>
    </row>
    <row r="6" spans="1:7" s="10" customFormat="1" ht="15.75" x14ac:dyDescent="0.25">
      <c r="A6" s="9">
        <v>1</v>
      </c>
      <c r="B6" s="9">
        <v>2</v>
      </c>
      <c r="C6" s="6"/>
      <c r="D6" s="5">
        <v>3</v>
      </c>
      <c r="E6" s="5">
        <v>4</v>
      </c>
      <c r="F6" s="5">
        <v>5</v>
      </c>
    </row>
    <row r="7" spans="1:7" s="1" customFormat="1" ht="79.5" customHeight="1" x14ac:dyDescent="0.25">
      <c r="A7" s="5" t="s">
        <v>6</v>
      </c>
      <c r="B7" s="48" t="s">
        <v>40</v>
      </c>
      <c r="C7" s="49"/>
      <c r="D7" s="49"/>
      <c r="E7" s="49"/>
      <c r="F7" s="50"/>
    </row>
    <row r="8" spans="1:7" s="8" customFormat="1" ht="15.75" x14ac:dyDescent="0.25">
      <c r="A8" s="12" t="s">
        <v>6</v>
      </c>
      <c r="B8" s="31" t="s">
        <v>7</v>
      </c>
      <c r="C8" s="32"/>
      <c r="D8" s="33">
        <v>13798.62</v>
      </c>
      <c r="E8" s="33">
        <v>3266.34</v>
      </c>
      <c r="F8" s="23">
        <f>E8/D8*100</f>
        <v>23.671497584541061</v>
      </c>
    </row>
    <row r="9" spans="1:7" s="8" customFormat="1" ht="15.75" x14ac:dyDescent="0.25">
      <c r="A9" s="12" t="s">
        <v>8</v>
      </c>
      <c r="B9" s="31" t="s">
        <v>9</v>
      </c>
      <c r="C9" s="32"/>
      <c r="D9" s="33">
        <v>110388.96</v>
      </c>
      <c r="E9" s="33">
        <v>27084.16</v>
      </c>
      <c r="F9" s="23">
        <f t="shared" ref="F9:F53" si="0">E9/D9*100</f>
        <v>24.535207143902795</v>
      </c>
    </row>
    <row r="10" spans="1:7" s="8" customFormat="1" ht="15.75" x14ac:dyDescent="0.25">
      <c r="A10" s="12" t="s">
        <v>10</v>
      </c>
      <c r="B10" s="31" t="s">
        <v>11</v>
      </c>
      <c r="C10" s="32"/>
      <c r="D10" s="33">
        <v>13798.62</v>
      </c>
      <c r="E10" s="33">
        <v>3266.34</v>
      </c>
      <c r="F10" s="23">
        <f t="shared" si="0"/>
        <v>23.671497584541061</v>
      </c>
    </row>
    <row r="11" spans="1:7" s="8" customFormat="1" ht="15.75" x14ac:dyDescent="0.25">
      <c r="A11" s="12" t="s">
        <v>12</v>
      </c>
      <c r="B11" s="31" t="s">
        <v>13</v>
      </c>
      <c r="C11" s="32"/>
      <c r="D11" s="33">
        <v>27597.24</v>
      </c>
      <c r="E11" s="33">
        <f>10000</f>
        <v>10000</v>
      </c>
      <c r="F11" s="23">
        <f t="shared" si="0"/>
        <v>36.235507608731886</v>
      </c>
    </row>
    <row r="12" spans="1:7" s="8" customFormat="1" ht="15.75" x14ac:dyDescent="0.25">
      <c r="A12" s="12" t="s">
        <v>14</v>
      </c>
      <c r="B12" s="31" t="s">
        <v>15</v>
      </c>
      <c r="C12" s="32"/>
      <c r="D12" s="33"/>
      <c r="E12" s="33"/>
      <c r="F12" s="23"/>
      <c r="G12" s="40"/>
    </row>
    <row r="13" spans="1:7" s="8" customFormat="1" ht="15.75" x14ac:dyDescent="0.25">
      <c r="A13" s="12" t="s">
        <v>16</v>
      </c>
      <c r="B13" s="31" t="s">
        <v>17</v>
      </c>
      <c r="C13" s="32"/>
      <c r="D13" s="33">
        <v>124515.51</v>
      </c>
      <c r="E13" s="33">
        <f>30000</f>
        <v>30000</v>
      </c>
      <c r="F13" s="23">
        <f t="shared" si="0"/>
        <v>24.093384029025781</v>
      </c>
    </row>
    <row r="14" spans="1:7" s="8" customFormat="1" ht="15.75" x14ac:dyDescent="0.25">
      <c r="A14" s="12" t="s">
        <v>18</v>
      </c>
      <c r="B14" s="31" t="s">
        <v>19</v>
      </c>
      <c r="C14" s="32"/>
      <c r="D14" s="33">
        <v>27706.62</v>
      </c>
      <c r="E14" s="33">
        <f>10000</f>
        <v>10000</v>
      </c>
      <c r="F14" s="23">
        <f t="shared" si="0"/>
        <v>36.092457326083085</v>
      </c>
    </row>
    <row r="15" spans="1:7" s="8" customFormat="1" ht="15.75" hidden="1" x14ac:dyDescent="0.25">
      <c r="A15" s="12" t="s">
        <v>20</v>
      </c>
      <c r="B15" s="31" t="s">
        <v>21</v>
      </c>
      <c r="C15" s="32"/>
      <c r="D15" s="33">
        <v>0</v>
      </c>
      <c r="E15" s="33"/>
      <c r="F15" s="23" t="e">
        <f t="shared" si="0"/>
        <v>#DIV/0!</v>
      </c>
    </row>
    <row r="16" spans="1:7" s="8" customFormat="1" ht="15.75" x14ac:dyDescent="0.25">
      <c r="A16" s="12" t="s">
        <v>20</v>
      </c>
      <c r="B16" s="31" t="s">
        <v>23</v>
      </c>
      <c r="C16" s="32"/>
      <c r="D16" s="33">
        <v>124187.58</v>
      </c>
      <c r="E16" s="33">
        <v>26130.720000000001</v>
      </c>
      <c r="F16" s="23">
        <f t="shared" si="0"/>
        <v>21.041331186258724</v>
      </c>
    </row>
    <row r="17" spans="1:6" s="8" customFormat="1" ht="15.75" x14ac:dyDescent="0.25">
      <c r="A17" s="12" t="s">
        <v>22</v>
      </c>
      <c r="B17" s="31" t="s">
        <v>25</v>
      </c>
      <c r="C17" s="32"/>
      <c r="D17" s="33">
        <v>55303.87</v>
      </c>
      <c r="E17" s="33">
        <f>20000</f>
        <v>20000</v>
      </c>
      <c r="F17" s="23">
        <f t="shared" si="0"/>
        <v>36.163834465833943</v>
      </c>
    </row>
    <row r="18" spans="1:6" s="8" customFormat="1" ht="15.75" x14ac:dyDescent="0.25">
      <c r="A18" s="12" t="s">
        <v>24</v>
      </c>
      <c r="B18" s="31" t="s">
        <v>27</v>
      </c>
      <c r="C18" s="32"/>
      <c r="D18" s="33">
        <v>13908</v>
      </c>
      <c r="E18" s="33">
        <v>3292.2</v>
      </c>
      <c r="F18" s="23">
        <f t="shared" si="0"/>
        <v>23.671268334771352</v>
      </c>
    </row>
    <row r="19" spans="1:6" s="8" customFormat="1" ht="15.75" x14ac:dyDescent="0.25">
      <c r="A19" s="12" t="s">
        <v>26</v>
      </c>
      <c r="B19" s="31" t="s">
        <v>29</v>
      </c>
      <c r="C19" s="32"/>
      <c r="D19" s="33">
        <v>55303.86</v>
      </c>
      <c r="E19" s="33">
        <v>13091.22</v>
      </c>
      <c r="F19" s="23">
        <f t="shared" si="0"/>
        <v>23.671439932040908</v>
      </c>
    </row>
    <row r="20" spans="1:6" s="8" customFormat="1" ht="15.75" x14ac:dyDescent="0.25">
      <c r="A20" s="12" t="s">
        <v>28</v>
      </c>
      <c r="B20" s="31" t="s">
        <v>31</v>
      </c>
      <c r="C20" s="32"/>
      <c r="D20" s="33">
        <v>83010.490000000005</v>
      </c>
      <c r="E20" s="33">
        <v>19649.79</v>
      </c>
      <c r="F20" s="23">
        <f t="shared" si="0"/>
        <v>23.671454053578049</v>
      </c>
    </row>
    <row r="21" spans="1:6" s="8" customFormat="1" ht="15.75" x14ac:dyDescent="0.25">
      <c r="A21" s="12" t="s">
        <v>30</v>
      </c>
      <c r="B21" s="31" t="s">
        <v>32</v>
      </c>
      <c r="C21" s="32"/>
      <c r="D21" s="33">
        <v>27816.01</v>
      </c>
      <c r="E21" s="33">
        <v>6584.43</v>
      </c>
      <c r="F21" s="23">
        <f t="shared" si="0"/>
        <v>23.671367676384932</v>
      </c>
    </row>
    <row r="22" spans="1:6" s="8" customFormat="1" ht="15.75" x14ac:dyDescent="0.25">
      <c r="A22" s="12" t="s">
        <v>44</v>
      </c>
      <c r="B22" s="31" t="s">
        <v>33</v>
      </c>
      <c r="C22" s="32"/>
      <c r="D22" s="33">
        <v>13798.62</v>
      </c>
      <c r="E22" s="33">
        <v>3266.34</v>
      </c>
      <c r="F22" s="23">
        <f t="shared" si="0"/>
        <v>23.671497584541061</v>
      </c>
    </row>
    <row r="23" spans="1:6" s="1" customFormat="1" ht="15.75" x14ac:dyDescent="0.25">
      <c r="A23" s="9"/>
      <c r="B23" s="13" t="s">
        <v>34</v>
      </c>
      <c r="C23" s="29" t="s">
        <v>51</v>
      </c>
      <c r="D23" s="11">
        <f>SUM(D8:D22)</f>
        <v>691134</v>
      </c>
      <c r="E23" s="11">
        <f>SUM(E8:E22)</f>
        <v>175631.54</v>
      </c>
      <c r="F23" s="28">
        <f t="shared" si="0"/>
        <v>25.412082172198158</v>
      </c>
    </row>
    <row r="24" spans="1:6" s="1" customFormat="1" ht="46.5" customHeight="1" x14ac:dyDescent="0.25">
      <c r="A24" s="5" t="s">
        <v>8</v>
      </c>
      <c r="B24" s="48" t="s">
        <v>42</v>
      </c>
      <c r="C24" s="49"/>
      <c r="D24" s="49"/>
      <c r="E24" s="49"/>
      <c r="F24" s="50"/>
    </row>
    <row r="25" spans="1:6" s="8" customFormat="1" ht="15.75" x14ac:dyDescent="0.25">
      <c r="A25" s="12" t="s">
        <v>6</v>
      </c>
      <c r="B25" s="34" t="s">
        <v>15</v>
      </c>
      <c r="C25" s="32"/>
      <c r="D25" s="33">
        <v>2326088.7799999998</v>
      </c>
      <c r="E25" s="33">
        <v>651000</v>
      </c>
      <c r="F25" s="23">
        <f t="shared" si="0"/>
        <v>27.986893948218096</v>
      </c>
    </row>
    <row r="26" spans="1:6" s="8" customFormat="1" ht="15.75" x14ac:dyDescent="0.25">
      <c r="A26" s="12" t="s">
        <v>8</v>
      </c>
      <c r="B26" s="31" t="s">
        <v>17</v>
      </c>
      <c r="C26" s="32"/>
      <c r="D26" s="33">
        <v>3301486.96</v>
      </c>
      <c r="E26" s="33">
        <f>250000+250000+160000</f>
        <v>660000</v>
      </c>
      <c r="F26" s="23">
        <f t="shared" si="0"/>
        <v>19.990992180081186</v>
      </c>
    </row>
    <row r="27" spans="1:6" s="8" customFormat="1" ht="15.75" x14ac:dyDescent="0.25">
      <c r="A27" s="12" t="s">
        <v>10</v>
      </c>
      <c r="B27" s="31" t="s">
        <v>21</v>
      </c>
      <c r="C27" s="32"/>
      <c r="D27" s="33">
        <v>2757825.64</v>
      </c>
      <c r="E27" s="33">
        <v>651000</v>
      </c>
      <c r="F27" s="23">
        <f t="shared" si="0"/>
        <v>23.605553250277271</v>
      </c>
    </row>
    <row r="28" spans="1:6" s="8" customFormat="1" ht="15.75" x14ac:dyDescent="0.25">
      <c r="A28" s="12" t="s">
        <v>12</v>
      </c>
      <c r="B28" s="31" t="s">
        <v>29</v>
      </c>
      <c r="C28" s="32"/>
      <c r="D28" s="33">
        <v>883692.78</v>
      </c>
      <c r="E28" s="33">
        <v>230000</v>
      </c>
      <c r="F28" s="23">
        <f t="shared" si="0"/>
        <v>26.027144863625569</v>
      </c>
    </row>
    <row r="29" spans="1:6" s="8" customFormat="1" ht="15.75" x14ac:dyDescent="0.25">
      <c r="A29" s="12" t="s">
        <v>14</v>
      </c>
      <c r="B29" s="31" t="s">
        <v>32</v>
      </c>
      <c r="C29" s="32"/>
      <c r="D29" s="33">
        <v>1555233</v>
      </c>
      <c r="E29" s="33">
        <v>327000</v>
      </c>
      <c r="F29" s="23">
        <f t="shared" si="0"/>
        <v>21.025788418841422</v>
      </c>
    </row>
    <row r="30" spans="1:6" s="1" customFormat="1" ht="15.75" x14ac:dyDescent="0.25">
      <c r="A30" s="9"/>
      <c r="B30" s="13" t="s">
        <v>34</v>
      </c>
      <c r="C30" s="30" t="s">
        <v>48</v>
      </c>
      <c r="D30" s="11">
        <f>SUM(D25:D29)</f>
        <v>10824327.16</v>
      </c>
      <c r="E30" s="11">
        <f>SUM(E25:E29)</f>
        <v>2519000</v>
      </c>
      <c r="F30" s="28">
        <f t="shared" si="0"/>
        <v>23.271654327935153</v>
      </c>
    </row>
    <row r="31" spans="1:6" s="1" customFormat="1" ht="93.75" customHeight="1" x14ac:dyDescent="0.25">
      <c r="A31" s="5" t="s">
        <v>10</v>
      </c>
      <c r="B31" s="42" t="s">
        <v>41</v>
      </c>
      <c r="C31" s="43"/>
      <c r="D31" s="43"/>
      <c r="E31" s="43"/>
      <c r="F31" s="44"/>
    </row>
    <row r="32" spans="1:6" s="8" customFormat="1" ht="15.75" x14ac:dyDescent="0.25">
      <c r="A32" s="12" t="s">
        <v>6</v>
      </c>
      <c r="B32" s="35" t="s">
        <v>13</v>
      </c>
      <c r="C32" s="36"/>
      <c r="D32" s="33">
        <v>75000</v>
      </c>
      <c r="E32" s="33"/>
      <c r="F32" s="23">
        <f t="shared" si="0"/>
        <v>0</v>
      </c>
    </row>
    <row r="33" spans="1:12" s="8" customFormat="1" ht="15.75" x14ac:dyDescent="0.25">
      <c r="A33" s="12" t="s">
        <v>8</v>
      </c>
      <c r="B33" s="34" t="s">
        <v>15</v>
      </c>
      <c r="C33" s="36"/>
      <c r="D33" s="33">
        <v>75000</v>
      </c>
      <c r="E33" s="33"/>
      <c r="F33" s="23">
        <f t="shared" si="0"/>
        <v>0</v>
      </c>
    </row>
    <row r="34" spans="1:12" s="8" customFormat="1" ht="15.75" x14ac:dyDescent="0.25">
      <c r="A34" s="12" t="s">
        <v>10</v>
      </c>
      <c r="B34" s="35" t="s">
        <v>17</v>
      </c>
      <c r="C34" s="36"/>
      <c r="D34" s="33">
        <v>75000</v>
      </c>
      <c r="E34" s="33">
        <v>75000</v>
      </c>
      <c r="F34" s="23">
        <f t="shared" si="0"/>
        <v>100</v>
      </c>
    </row>
    <row r="35" spans="1:12" s="8" customFormat="1" ht="15.75" x14ac:dyDescent="0.25">
      <c r="A35" s="12" t="s">
        <v>12</v>
      </c>
      <c r="B35" s="35" t="s">
        <v>19</v>
      </c>
      <c r="C35" s="36"/>
      <c r="D35" s="33">
        <v>75000</v>
      </c>
      <c r="E35" s="33"/>
      <c r="F35" s="23">
        <f t="shared" si="0"/>
        <v>0</v>
      </c>
    </row>
    <row r="36" spans="1:12" s="8" customFormat="1" ht="15.75" x14ac:dyDescent="0.25">
      <c r="A36" s="12" t="s">
        <v>14</v>
      </c>
      <c r="B36" s="35" t="s">
        <v>21</v>
      </c>
      <c r="C36" s="36"/>
      <c r="D36" s="33">
        <v>75000</v>
      </c>
      <c r="E36" s="33"/>
      <c r="F36" s="23">
        <f t="shared" si="0"/>
        <v>0</v>
      </c>
    </row>
    <row r="37" spans="1:12" s="8" customFormat="1" ht="15.75" x14ac:dyDescent="0.25">
      <c r="A37" s="12" t="s">
        <v>16</v>
      </c>
      <c r="B37" s="35" t="s">
        <v>23</v>
      </c>
      <c r="C37" s="36"/>
      <c r="D37" s="33">
        <v>75000</v>
      </c>
      <c r="E37" s="33"/>
      <c r="F37" s="23">
        <f t="shared" si="0"/>
        <v>0</v>
      </c>
    </row>
    <row r="38" spans="1:12" s="8" customFormat="1" ht="15.75" x14ac:dyDescent="0.25">
      <c r="A38" s="12" t="s">
        <v>18</v>
      </c>
      <c r="B38" s="35" t="s">
        <v>35</v>
      </c>
      <c r="C38" s="36"/>
      <c r="D38" s="33">
        <v>75000</v>
      </c>
      <c r="E38" s="33"/>
      <c r="F38" s="23">
        <f t="shared" si="0"/>
        <v>0</v>
      </c>
    </row>
    <row r="39" spans="1:12" s="8" customFormat="1" ht="15.75" x14ac:dyDescent="0.25">
      <c r="A39" s="12" t="s">
        <v>20</v>
      </c>
      <c r="B39" s="35" t="s">
        <v>27</v>
      </c>
      <c r="C39" s="36"/>
      <c r="D39" s="33">
        <v>75000</v>
      </c>
      <c r="E39" s="33"/>
      <c r="F39" s="23">
        <f t="shared" si="0"/>
        <v>0</v>
      </c>
    </row>
    <row r="40" spans="1:12" s="8" customFormat="1" ht="15.75" x14ac:dyDescent="0.25">
      <c r="A40" s="12" t="s">
        <v>22</v>
      </c>
      <c r="B40" s="34" t="s">
        <v>36</v>
      </c>
      <c r="C40" s="36"/>
      <c r="D40" s="33">
        <v>75000</v>
      </c>
      <c r="E40" s="33"/>
      <c r="F40" s="23">
        <f t="shared" si="0"/>
        <v>0</v>
      </c>
    </row>
    <row r="41" spans="1:12" s="8" customFormat="1" ht="15.75" x14ac:dyDescent="0.25">
      <c r="A41" s="12" t="s">
        <v>24</v>
      </c>
      <c r="B41" s="34" t="s">
        <v>31</v>
      </c>
      <c r="C41" s="36"/>
      <c r="D41" s="33">
        <v>75000</v>
      </c>
      <c r="E41" s="33"/>
      <c r="F41" s="23">
        <f t="shared" si="0"/>
        <v>0</v>
      </c>
    </row>
    <row r="42" spans="1:12" s="8" customFormat="1" ht="15.75" x14ac:dyDescent="0.25">
      <c r="A42" s="12" t="s">
        <v>26</v>
      </c>
      <c r="B42" s="35" t="s">
        <v>32</v>
      </c>
      <c r="C42" s="36"/>
      <c r="D42" s="33">
        <v>75000</v>
      </c>
      <c r="E42" s="33"/>
      <c r="F42" s="23">
        <f t="shared" si="0"/>
        <v>0</v>
      </c>
    </row>
    <row r="43" spans="1:12" s="8" customFormat="1" ht="15.75" x14ac:dyDescent="0.25">
      <c r="A43" s="12" t="s">
        <v>28</v>
      </c>
      <c r="B43" s="35" t="s">
        <v>37</v>
      </c>
      <c r="C43" s="36"/>
      <c r="D43" s="33">
        <v>75000</v>
      </c>
      <c r="E43" s="33"/>
      <c r="F43" s="23">
        <f t="shared" si="0"/>
        <v>0</v>
      </c>
    </row>
    <row r="44" spans="1:12" s="1" customFormat="1" ht="15.75" x14ac:dyDescent="0.25">
      <c r="A44" s="9"/>
      <c r="B44" s="13" t="s">
        <v>34</v>
      </c>
      <c r="C44" s="30" t="s">
        <v>49</v>
      </c>
      <c r="D44" s="11">
        <f>SUM(D32:D43)</f>
        <v>900000</v>
      </c>
      <c r="E44" s="11">
        <f>SUM(E32:E43)</f>
        <v>75000</v>
      </c>
      <c r="F44" s="28">
        <f t="shared" si="0"/>
        <v>8.3333333333333321</v>
      </c>
    </row>
    <row r="45" spans="1:12" s="15" customFormat="1" ht="48" customHeight="1" x14ac:dyDescent="0.25">
      <c r="A45" s="24" t="s">
        <v>12</v>
      </c>
      <c r="B45" s="42" t="s">
        <v>43</v>
      </c>
      <c r="C45" s="43"/>
      <c r="D45" s="43"/>
      <c r="E45" s="43"/>
      <c r="F45" s="44"/>
      <c r="G45" s="26"/>
      <c r="H45" s="14"/>
      <c r="I45" s="14"/>
      <c r="J45" s="14"/>
      <c r="K45" s="14"/>
      <c r="L45" s="14"/>
    </row>
    <row r="46" spans="1:12" s="16" customFormat="1" ht="15.75" x14ac:dyDescent="0.25">
      <c r="A46" s="12" t="s">
        <v>6</v>
      </c>
      <c r="B46" s="31" t="s">
        <v>7</v>
      </c>
      <c r="C46" s="37"/>
      <c r="D46" s="23">
        <v>83712</v>
      </c>
      <c r="E46" s="23">
        <v>20928</v>
      </c>
      <c r="F46" s="23">
        <f t="shared" si="0"/>
        <v>25</v>
      </c>
      <c r="G46" s="39"/>
    </row>
    <row r="47" spans="1:12" s="16" customFormat="1" ht="15.75" x14ac:dyDescent="0.25">
      <c r="A47" s="12" t="s">
        <v>8</v>
      </c>
      <c r="B47" s="31" t="s">
        <v>9</v>
      </c>
      <c r="C47" s="37" t="s">
        <v>50</v>
      </c>
      <c r="D47" s="23">
        <f>83712</f>
        <v>83712</v>
      </c>
      <c r="E47" s="23">
        <v>83712</v>
      </c>
      <c r="F47" s="23">
        <f t="shared" si="0"/>
        <v>100</v>
      </c>
      <c r="G47" s="39"/>
    </row>
    <row r="48" spans="1:12" s="16" customFormat="1" ht="15.75" x14ac:dyDescent="0.25">
      <c r="A48" s="12" t="s">
        <v>10</v>
      </c>
      <c r="B48" s="31" t="s">
        <v>11</v>
      </c>
      <c r="C48" s="37" t="s">
        <v>50</v>
      </c>
      <c r="D48" s="23">
        <f>83712</f>
        <v>83712</v>
      </c>
      <c r="E48" s="23">
        <v>83712</v>
      </c>
      <c r="F48" s="23">
        <f t="shared" si="0"/>
        <v>100</v>
      </c>
      <c r="G48" s="39"/>
    </row>
    <row r="49" spans="1:12" s="1" customFormat="1" ht="15.75" x14ac:dyDescent="0.25">
      <c r="A49" s="9"/>
      <c r="B49" s="13" t="s">
        <v>34</v>
      </c>
      <c r="C49" s="29" t="s">
        <v>50</v>
      </c>
      <c r="D49" s="11">
        <f>SUM(D46:D48)</f>
        <v>251136</v>
      </c>
      <c r="E49" s="11">
        <f>SUM(E46:E48)</f>
        <v>188352</v>
      </c>
      <c r="F49" s="28">
        <f t="shared" si="0"/>
        <v>75</v>
      </c>
      <c r="G49" s="26"/>
    </row>
    <row r="50" spans="1:12" s="15" customFormat="1" ht="45.75" hidden="1" customHeight="1" x14ac:dyDescent="0.25">
      <c r="A50" s="24" t="s">
        <v>14</v>
      </c>
      <c r="B50" s="42" t="s">
        <v>45</v>
      </c>
      <c r="C50" s="43"/>
      <c r="D50" s="43"/>
      <c r="E50" s="43"/>
      <c r="F50" s="44"/>
      <c r="G50" s="26"/>
      <c r="H50" s="14"/>
      <c r="I50" s="14"/>
      <c r="J50" s="14"/>
      <c r="K50" s="14"/>
      <c r="L50" s="14"/>
    </row>
    <row r="51" spans="1:12" s="16" customFormat="1" ht="15.75" hidden="1" x14ac:dyDescent="0.25">
      <c r="A51" s="12" t="s">
        <v>6</v>
      </c>
      <c r="B51" s="31" t="s">
        <v>11</v>
      </c>
      <c r="C51" s="37"/>
      <c r="D51" s="23">
        <v>0</v>
      </c>
      <c r="E51" s="38"/>
      <c r="F51" s="23" t="e">
        <f t="shared" si="0"/>
        <v>#DIV/0!</v>
      </c>
      <c r="G51" s="39"/>
    </row>
    <row r="52" spans="1:12" s="1" customFormat="1" ht="15.75" hidden="1" x14ac:dyDescent="0.25">
      <c r="A52" s="9"/>
      <c r="B52" s="13" t="s">
        <v>34</v>
      </c>
      <c r="C52" s="30" t="s">
        <v>46</v>
      </c>
      <c r="D52" s="11">
        <f>SUM(D51:D51)</f>
        <v>0</v>
      </c>
      <c r="E52" s="11">
        <f>SUM(E51:E51)</f>
        <v>0</v>
      </c>
      <c r="F52" s="23" t="e">
        <f t="shared" si="0"/>
        <v>#DIV/0!</v>
      </c>
      <c r="G52" s="26"/>
    </row>
    <row r="53" spans="1:12" s="8" customFormat="1" ht="15.75" x14ac:dyDescent="0.25">
      <c r="A53" s="5"/>
      <c r="B53" s="25" t="s">
        <v>5</v>
      </c>
      <c r="C53" s="41"/>
      <c r="D53" s="27">
        <f>D23+D30+D44+D49+D52</f>
        <v>12666597.16</v>
      </c>
      <c r="E53" s="27">
        <f>E23+E30+E44+E49+E52</f>
        <v>2957983.54</v>
      </c>
      <c r="F53" s="28">
        <f t="shared" si="0"/>
        <v>23.352629776062127</v>
      </c>
    </row>
  </sheetData>
  <mergeCells count="8">
    <mergeCell ref="B31:F31"/>
    <mergeCell ref="B45:F45"/>
    <mergeCell ref="B50:F50"/>
    <mergeCell ref="D1:F1"/>
    <mergeCell ref="D2:F2"/>
    <mergeCell ref="A3:F3"/>
    <mergeCell ref="B7:F7"/>
    <mergeCell ref="B24:F24"/>
  </mergeCells>
  <phoneticPr fontId="13" type="noConversion"/>
  <printOptions horizontalCentered="1"/>
  <pageMargins left="0.98425196850393704" right="0.59055118110236227" top="0.39370078740157483" bottom="0.39370078740157483" header="0" footer="0.11811023622047245"/>
  <pageSetup paperSize="9" scale="78" fitToHeight="0" orientation="portrait" useFirstPageNumber="1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</cp:lastModifiedBy>
  <cp:lastPrinted>2022-04-15T15:49:53Z</cp:lastPrinted>
  <dcterms:created xsi:type="dcterms:W3CDTF">2020-04-14T15:25:16Z</dcterms:created>
  <dcterms:modified xsi:type="dcterms:W3CDTF">2023-04-11T05:47:34Z</dcterms:modified>
</cp:coreProperties>
</file>