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Поправки 3\"/>
    </mc:Choice>
  </mc:AlternateContent>
  <xr:revisionPtr revIDLastSave="0" documentId="13_ncr:1_{79DC07C8-24BD-486E-A268-49102621EB67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37" i="2" l="1"/>
  <c r="I9" i="2"/>
  <c r="I1011" i="2"/>
  <c r="I1010" i="2"/>
  <c r="I1009" i="2" s="1"/>
  <c r="I1007" i="2"/>
  <c r="I1006" i="2" s="1"/>
  <c r="I1005" i="2" s="1"/>
  <c r="I1015" i="2"/>
  <c r="I1014" i="2"/>
  <c r="I1013" i="2" s="1"/>
  <c r="I1019" i="2"/>
  <c r="I1018" i="2"/>
  <c r="I1017" i="2" s="1"/>
  <c r="I1021" i="2"/>
  <c r="I1022" i="2"/>
  <c r="I1029" i="2"/>
  <c r="I1027" i="2"/>
  <c r="I1026" i="2" s="1"/>
  <c r="I1032" i="2"/>
  <c r="I1031" i="2"/>
  <c r="I1042" i="2"/>
  <c r="I1041" i="2"/>
  <c r="I1040" i="2" s="1"/>
  <c r="I1038" i="2"/>
  <c r="I1037" i="2" s="1"/>
  <c r="I1036" i="2" s="1"/>
  <c r="I1053" i="2"/>
  <c r="I1051" i="2"/>
  <c r="I1049" i="2"/>
  <c r="I1048" i="2"/>
  <c r="I1047" i="2" s="1"/>
  <c r="I1046" i="2" s="1"/>
  <c r="I1045" i="2" s="1"/>
  <c r="I1044" i="2" s="1"/>
  <c r="I1055" i="2"/>
  <c r="I1068" i="2"/>
  <c r="I1067" i="2"/>
  <c r="I1066" i="2" s="1"/>
  <c r="I1065" i="2" s="1"/>
  <c r="I1073" i="2"/>
  <c r="I1072" i="2"/>
  <c r="I1071" i="2" s="1"/>
  <c r="I1070" i="2" s="1"/>
  <c r="I1080" i="2"/>
  <c r="I1078" i="2"/>
  <c r="I1076" i="2"/>
  <c r="I1075" i="2"/>
  <c r="I1090" i="2"/>
  <c r="I1089" i="2"/>
  <c r="I1088" i="2" s="1"/>
  <c r="I1087" i="2" s="1"/>
  <c r="I1093" i="2"/>
  <c r="I1092" i="2"/>
  <c r="I1098" i="2"/>
  <c r="I1097" i="2" s="1"/>
  <c r="I1096" i="2" s="1"/>
  <c r="I1095" i="2" s="1"/>
  <c r="I1108" i="2"/>
  <c r="I1106" i="2"/>
  <c r="I1104" i="2"/>
  <c r="I1103" i="2"/>
  <c r="I1102" i="2" s="1"/>
  <c r="I1101" i="2" s="1"/>
  <c r="I1100" i="2" s="1"/>
  <c r="I1120" i="2"/>
  <c r="I1118" i="2"/>
  <c r="I1115" i="2"/>
  <c r="I1114" i="2" s="1"/>
  <c r="I1113" i="2" s="1"/>
  <c r="I1112" i="2" s="1"/>
  <c r="I1111" i="2" s="1"/>
  <c r="I1135" i="2"/>
  <c r="I1134" i="2"/>
  <c r="I1133" i="2" s="1"/>
  <c r="I1132" i="2" s="1"/>
  <c r="I1131" i="2" s="1"/>
  <c r="I1129" i="2"/>
  <c r="I1127" i="2"/>
  <c r="I1126" i="2"/>
  <c r="I1125" i="2" s="1"/>
  <c r="I1124" i="2" s="1"/>
  <c r="I1123" i="2" s="1"/>
  <c r="I1122" i="2" s="1"/>
  <c r="I1003" i="2"/>
  <c r="I1002" i="2"/>
  <c r="I1001" i="2" s="1"/>
  <c r="I999" i="2"/>
  <c r="I998" i="2" s="1"/>
  <c r="I996" i="2"/>
  <c r="I995" i="2" s="1"/>
  <c r="I993" i="2"/>
  <c r="I991" i="2"/>
  <c r="I989" i="2"/>
  <c r="I988" i="2" s="1"/>
  <c r="I984" i="2"/>
  <c r="I983" i="2"/>
  <c r="I981" i="2"/>
  <c r="I977" i="2"/>
  <c r="I975" i="2"/>
  <c r="I974" i="2" s="1"/>
  <c r="I973" i="2" s="1"/>
  <c r="I968" i="2"/>
  <c r="I966" i="2"/>
  <c r="I964" i="2"/>
  <c r="I963" i="2"/>
  <c r="I962" i="2" s="1"/>
  <c r="I960" i="2"/>
  <c r="I958" i="2"/>
  <c r="I957" i="2" s="1"/>
  <c r="I955" i="2"/>
  <c r="I954" i="2"/>
  <c r="I953" i="2"/>
  <c r="I952" i="2"/>
  <c r="I951" i="2" s="1"/>
  <c r="I948" i="2"/>
  <c r="I946" i="2"/>
  <c r="I944" i="2"/>
  <c r="I943" i="2" s="1"/>
  <c r="I942" i="2" s="1"/>
  <c r="I941" i="2" s="1"/>
  <c r="I940" i="2" s="1"/>
  <c r="I939" i="2" s="1"/>
  <c r="I936" i="2"/>
  <c r="I935" i="2" s="1"/>
  <c r="I934" i="2" s="1"/>
  <c r="I933" i="2" s="1"/>
  <c r="I932" i="2" s="1"/>
  <c r="I931" i="2" s="1"/>
  <c r="I930" i="2" s="1"/>
  <c r="I928" i="2"/>
  <c r="I927" i="2"/>
  <c r="I926" i="2" s="1"/>
  <c r="I925" i="2" s="1"/>
  <c r="I924" i="2" s="1"/>
  <c r="I922" i="2"/>
  <c r="I921" i="2" s="1"/>
  <c r="I920" i="2" s="1"/>
  <c r="I918" i="2"/>
  <c r="I917" i="2"/>
  <c r="I916" i="2" s="1"/>
  <c r="I915" i="2" s="1"/>
  <c r="I914" i="2" s="1"/>
  <c r="I913" i="2" s="1"/>
  <c r="I911" i="2"/>
  <c r="I910" i="2"/>
  <c r="I909" i="2" s="1"/>
  <c r="I908" i="2" s="1"/>
  <c r="I907" i="2" s="1"/>
  <c r="I906" i="2" s="1"/>
  <c r="I903" i="2"/>
  <c r="I901" i="2"/>
  <c r="I899" i="2"/>
  <c r="I898" i="2" s="1"/>
  <c r="I896" i="2"/>
  <c r="I894" i="2"/>
  <c r="I893" i="2" s="1"/>
  <c r="I892" i="2" s="1"/>
  <c r="I891" i="2" s="1"/>
  <c r="I890" i="2" s="1"/>
  <c r="I889" i="2" s="1"/>
  <c r="I887" i="2"/>
  <c r="I886" i="2"/>
  <c r="I885" i="2" s="1"/>
  <c r="I883" i="2"/>
  <c r="I882" i="2"/>
  <c r="I881" i="2" s="1"/>
  <c r="I880" i="2" s="1"/>
  <c r="I878" i="2"/>
  <c r="I877" i="2"/>
  <c r="I876" i="2" s="1"/>
  <c r="I875" i="2" s="1"/>
  <c r="I873" i="2"/>
  <c r="I872" i="2"/>
  <c r="I871" i="2" s="1"/>
  <c r="I870" i="2" s="1"/>
  <c r="I868" i="2"/>
  <c r="I867" i="2"/>
  <c r="I866" i="2" s="1"/>
  <c r="I865" i="2" s="1"/>
  <c r="I863" i="2"/>
  <c r="I862" i="2"/>
  <c r="I861" i="2" s="1"/>
  <c r="I859" i="2"/>
  <c r="I858" i="2" s="1"/>
  <c r="I857" i="2" s="1"/>
  <c r="I855" i="2"/>
  <c r="I854" i="2"/>
  <c r="I852" i="2"/>
  <c r="I851" i="2"/>
  <c r="I850" i="2" s="1"/>
  <c r="I848" i="2"/>
  <c r="I847" i="2" s="1"/>
  <c r="I846" i="2" s="1"/>
  <c r="I844" i="2"/>
  <c r="I843" i="2"/>
  <c r="I842" i="2" s="1"/>
  <c r="I841" i="2" s="1"/>
  <c r="I840" i="2" s="1"/>
  <c r="I839" i="2" s="1"/>
  <c r="I838" i="2" s="1"/>
  <c r="I836" i="2"/>
  <c r="I835" i="2" s="1"/>
  <c r="I833" i="2"/>
  <c r="I832" i="2" s="1"/>
  <c r="I831" i="2" s="1"/>
  <c r="I830" i="2" s="1"/>
  <c r="I829" i="2" s="1"/>
  <c r="I828" i="2" s="1"/>
  <c r="I827" i="2" s="1"/>
  <c r="I825" i="2"/>
  <c r="I824" i="2"/>
  <c r="I823" i="2"/>
  <c r="I822" i="2"/>
  <c r="I820" i="2"/>
  <c r="I819" i="2"/>
  <c r="I818" i="2" s="1"/>
  <c r="I817" i="2" s="1"/>
  <c r="I816" i="2" s="1"/>
  <c r="I814" i="2"/>
  <c r="I812" i="2"/>
  <c r="I811" i="2" s="1"/>
  <c r="I810" i="2" s="1"/>
  <c r="I809" i="2" s="1"/>
  <c r="I808" i="2" s="1"/>
  <c r="I806" i="2"/>
  <c r="I805" i="2"/>
  <c r="I804" i="2" s="1"/>
  <c r="I802" i="2"/>
  <c r="I801" i="2" s="1"/>
  <c r="I800" i="2" s="1"/>
  <c r="I799" i="2" s="1"/>
  <c r="I798" i="2" s="1"/>
  <c r="I797" i="2" s="1"/>
  <c r="I795" i="2"/>
  <c r="I794" i="2" s="1"/>
  <c r="I792" i="2"/>
  <c r="I791" i="2" s="1"/>
  <c r="I790" i="2" s="1"/>
  <c r="I789" i="2" s="1"/>
  <c r="I788" i="2" s="1"/>
  <c r="I787" i="2" s="1"/>
  <c r="I784" i="2"/>
  <c r="I783" i="2" s="1"/>
  <c r="I782" i="2" s="1"/>
  <c r="I781" i="2" s="1"/>
  <c r="I780" i="2" s="1"/>
  <c r="I779" i="2" s="1"/>
  <c r="I777" i="2"/>
  <c r="I776" i="2" s="1"/>
  <c r="I775" i="2" s="1"/>
  <c r="I774" i="2" s="1"/>
  <c r="I773" i="2" s="1"/>
  <c r="I772" i="2" s="1"/>
  <c r="I770" i="2"/>
  <c r="I769" i="2" s="1"/>
  <c r="I768" i="2" s="1"/>
  <c r="I767" i="2" s="1"/>
  <c r="I766" i="2" s="1"/>
  <c r="I765" i="2" s="1"/>
  <c r="I764" i="2" s="1"/>
  <c r="I763" i="2"/>
  <c r="I762" i="2"/>
  <c r="I761" i="2" s="1"/>
  <c r="I760" i="2" s="1"/>
  <c r="I758" i="2"/>
  <c r="I757" i="2" s="1"/>
  <c r="I756" i="2" s="1"/>
  <c r="I755" i="2" s="1"/>
  <c r="I753" i="2"/>
  <c r="I752" i="2" s="1"/>
  <c r="I751" i="2" s="1"/>
  <c r="I750" i="2" s="1"/>
  <c r="I749" i="2" s="1"/>
  <c r="I747" i="2"/>
  <c r="I745" i="2"/>
  <c r="I744" i="2" s="1"/>
  <c r="I743" i="2" s="1"/>
  <c r="I741" i="2"/>
  <c r="I739" i="2"/>
  <c r="I737" i="2"/>
  <c r="I735" i="2"/>
  <c r="I734" i="2" s="1"/>
  <c r="I733" i="2" s="1"/>
  <c r="I732" i="2" s="1"/>
  <c r="I731" i="2" s="1"/>
  <c r="I730" i="2" s="1"/>
  <c r="I729" i="2" s="1"/>
  <c r="I727" i="2"/>
  <c r="I725" i="2"/>
  <c r="I724" i="2" s="1"/>
  <c r="I723" i="2" s="1"/>
  <c r="I721" i="2"/>
  <c r="I720" i="2"/>
  <c r="I719" i="2" s="1"/>
  <c r="I718" i="2" s="1"/>
  <c r="I717" i="2" s="1"/>
  <c r="I715" i="2"/>
  <c r="I713" i="2"/>
  <c r="I712" i="2"/>
  <c r="I711" i="2" s="1"/>
  <c r="I709" i="2"/>
  <c r="I707" i="2"/>
  <c r="I706" i="2"/>
  <c r="I705" i="2" s="1"/>
  <c r="I703" i="2"/>
  <c r="I702" i="2" s="1"/>
  <c r="I700" i="2"/>
  <c r="I698" i="2"/>
  <c r="I697" i="2"/>
  <c r="I696" i="2" s="1"/>
  <c r="I695" i="2" s="1"/>
  <c r="I689" i="2"/>
  <c r="I687" i="2"/>
  <c r="I686" i="2" s="1"/>
  <c r="I685" i="2" s="1"/>
  <c r="I684" i="2" s="1"/>
  <c r="I683" i="2" s="1"/>
  <c r="I1035" i="2" l="1"/>
  <c r="I1034" i="2" s="1"/>
  <c r="I938" i="2"/>
  <c r="I972" i="2"/>
  <c r="I971" i="2" s="1"/>
  <c r="I970" i="2" s="1"/>
  <c r="I786" i="2"/>
  <c r="I681" i="2" l="1"/>
  <c r="I680" i="2"/>
  <c r="I678" i="2"/>
  <c r="I677" i="2"/>
  <c r="I676" i="2" s="1"/>
  <c r="I675" i="2" s="1"/>
  <c r="I674" i="2" s="1"/>
  <c r="I673" i="2" s="1"/>
  <c r="I671" i="2"/>
  <c r="I669" i="2"/>
  <c r="I668" i="2"/>
  <c r="I667" i="2" s="1"/>
  <c r="I665" i="2"/>
  <c r="I664" i="2" s="1"/>
  <c r="I663" i="2" s="1"/>
  <c r="I661" i="2"/>
  <c r="I659" i="2"/>
  <c r="I658" i="2" s="1"/>
  <c r="I657" i="2" s="1"/>
  <c r="I656" i="2" s="1"/>
  <c r="I655" i="2" s="1"/>
  <c r="I653" i="2"/>
  <c r="I650" i="2"/>
  <c r="I648" i="2"/>
  <c r="I647" i="2"/>
  <c r="I645" i="2"/>
  <c r="I644" i="2"/>
  <c r="I643" i="2" s="1"/>
  <c r="I641" i="2"/>
  <c r="I639" i="2"/>
  <c r="I638" i="2"/>
  <c r="I636" i="2"/>
  <c r="I634" i="2"/>
  <c r="I633" i="2" s="1"/>
  <c r="I631" i="2"/>
  <c r="I629" i="2"/>
  <c r="I628" i="2"/>
  <c r="I627" i="2" s="1"/>
  <c r="I625" i="2"/>
  <c r="I624" i="2" s="1"/>
  <c r="I617" i="2"/>
  <c r="I615" i="2"/>
  <c r="I614" i="2"/>
  <c r="I612" i="2"/>
  <c r="I610" i="2"/>
  <c r="I609" i="2" s="1"/>
  <c r="I607" i="2"/>
  <c r="I606" i="2"/>
  <c r="I603" i="2"/>
  <c r="I601" i="2"/>
  <c r="I600" i="2" s="1"/>
  <c r="I599" i="2" s="1"/>
  <c r="I598" i="2" s="1"/>
  <c r="I597" i="2" s="1"/>
  <c r="I596" i="2" s="1"/>
  <c r="I594" i="2"/>
  <c r="I592" i="2"/>
  <c r="I591" i="2" s="1"/>
  <c r="I590" i="2" s="1"/>
  <c r="I589" i="2" s="1"/>
  <c r="I588" i="2" s="1"/>
  <c r="I587" i="2" s="1"/>
  <c r="I584" i="2"/>
  <c r="I583" i="2"/>
  <c r="I582" i="2" s="1"/>
  <c r="I581" i="2" s="1"/>
  <c r="I580" i="2" s="1"/>
  <c r="I578" i="2"/>
  <c r="I577" i="2" s="1"/>
  <c r="I576" i="2" s="1"/>
  <c r="I575" i="2" s="1"/>
  <c r="I574" i="2" s="1"/>
  <c r="I573" i="2" s="1"/>
  <c r="I554" i="2"/>
  <c r="I550" i="2"/>
  <c r="I548" i="2"/>
  <c r="I544" i="2"/>
  <c r="I542" i="2"/>
  <c r="I541" i="2"/>
  <c r="I540" i="2" s="1"/>
  <c r="I539" i="2" s="1"/>
  <c r="I538" i="2" s="1"/>
  <c r="I537" i="2" s="1"/>
  <c r="I532" i="2"/>
  <c r="I531" i="2"/>
  <c r="I527" i="2"/>
  <c r="I525" i="2"/>
  <c r="I524" i="2" s="1"/>
  <c r="I523" i="2" s="1"/>
  <c r="I522" i="2" s="1"/>
  <c r="I520" i="2"/>
  <c r="I519" i="2" s="1"/>
  <c r="I518" i="2" s="1"/>
  <c r="I517" i="2" s="1"/>
  <c r="I515" i="2"/>
  <c r="I514" i="2" s="1"/>
  <c r="I513" i="2" s="1"/>
  <c r="I512" i="2" s="1"/>
  <c r="I507" i="2" s="1"/>
  <c r="I506" i="2" s="1"/>
  <c r="I504" i="2"/>
  <c r="I503" i="2"/>
  <c r="I502" i="2" s="1"/>
  <c r="I501" i="2" s="1"/>
  <c r="I500" i="2" s="1"/>
  <c r="I499" i="2" s="1"/>
  <c r="I489" i="2"/>
  <c r="I488" i="2" s="1"/>
  <c r="I487" i="2" s="1"/>
  <c r="I485" i="2"/>
  <c r="I484" i="2"/>
  <c r="I479" i="2"/>
  <c r="I477" i="2"/>
  <c r="I476" i="2"/>
  <c r="I475" i="2" s="1"/>
  <c r="I474" i="2" s="1"/>
  <c r="I472" i="2"/>
  <c r="I470" i="2"/>
  <c r="I469" i="2" s="1"/>
  <c r="I468" i="2" s="1"/>
  <c r="I467" i="2" s="1"/>
  <c r="I466" i="2" s="1"/>
  <c r="I586" i="2" l="1"/>
  <c r="I483" i="2"/>
  <c r="I482" i="2" s="1"/>
  <c r="I481" i="2" s="1"/>
  <c r="I464" i="2" l="1"/>
  <c r="I463" i="2"/>
  <c r="I462" i="2" s="1"/>
  <c r="I461" i="2" s="1"/>
  <c r="I460" i="2" s="1"/>
  <c r="I452" i="2"/>
  <c r="I451" i="2"/>
  <c r="I450" i="2" s="1"/>
  <c r="I449" i="2" s="1"/>
  <c r="I448" i="2" s="1"/>
  <c r="I447" i="2" s="1"/>
  <c r="I445" i="2"/>
  <c r="I444" i="2" s="1"/>
  <c r="I442" i="2"/>
  <c r="I441" i="2" s="1"/>
  <c r="I439" i="2"/>
  <c r="I438" i="2" s="1"/>
  <c r="I432" i="2"/>
  <c r="I433" i="2"/>
  <c r="I436" i="2"/>
  <c r="I430" i="2"/>
  <c r="I429" i="2" s="1"/>
  <c r="I428" i="2" s="1"/>
  <c r="I426" i="2"/>
  <c r="I425" i="2"/>
  <c r="I424" i="2"/>
  <c r="I423" i="2"/>
  <c r="I422" i="2" s="1"/>
  <c r="I419" i="2"/>
  <c r="I418" i="2"/>
  <c r="I417" i="2" s="1"/>
  <c r="I416" i="2" s="1"/>
  <c r="I415" i="2" s="1"/>
  <c r="I413" i="2"/>
  <c r="I412" i="2" s="1"/>
  <c r="I411" i="2" s="1"/>
  <c r="I410" i="2" s="1"/>
  <c r="I408" i="2"/>
  <c r="I407" i="2"/>
  <c r="I406" i="2" s="1"/>
  <c r="I404" i="2"/>
  <c r="I403" i="2" s="1"/>
  <c r="I400" i="2"/>
  <c r="I399" i="2"/>
  <c r="I393" i="2"/>
  <c r="I391" i="2"/>
  <c r="I388" i="2" s="1"/>
  <c r="I386" i="2"/>
  <c r="I384" i="2"/>
  <c r="I383" i="2"/>
  <c r="I374" i="2"/>
  <c r="I373" i="2" s="1"/>
  <c r="I372" i="2" s="1"/>
  <c r="I371" i="2" s="1"/>
  <c r="I367" i="2"/>
  <c r="I366" i="2"/>
  <c r="I365" i="2" s="1"/>
  <c r="I364" i="2" s="1"/>
  <c r="I358" i="2"/>
  <c r="I362" i="2"/>
  <c r="I360" i="2"/>
  <c r="I359" i="2" s="1"/>
  <c r="I421" i="2" l="1"/>
  <c r="I409" i="2" s="1"/>
  <c r="I402" i="2"/>
  <c r="I395" i="2" s="1"/>
  <c r="I382" i="2"/>
  <c r="I381" i="2" s="1"/>
  <c r="I355" i="2" l="1"/>
  <c r="I354" i="2"/>
  <c r="I350" i="2" s="1"/>
  <c r="I349" i="2" s="1"/>
  <c r="I352" i="2"/>
  <c r="I351" i="2"/>
  <c r="I343" i="2"/>
  <c r="I342" i="2" s="1"/>
  <c r="I341" i="2" s="1"/>
  <c r="I340" i="2" s="1"/>
  <c r="I338" i="2"/>
  <c r="I337" i="2"/>
  <c r="I330" i="2"/>
  <c r="I329" i="2"/>
  <c r="I327" i="2"/>
  <c r="I326" i="2"/>
  <c r="I325" i="2" s="1"/>
  <c r="I322" i="2"/>
  <c r="I321" i="2" s="1"/>
  <c r="I316" i="2"/>
  <c r="I315" i="2" s="1"/>
  <c r="I313" i="2"/>
  <c r="I312" i="2" s="1"/>
  <c r="I310" i="2"/>
  <c r="I309" i="2" s="1"/>
  <c r="I306" i="2"/>
  <c r="I305" i="2"/>
  <c r="I304" i="2" s="1"/>
  <c r="I302" i="2"/>
  <c r="I301" i="2" s="1"/>
  <c r="I300" i="2" s="1"/>
  <c r="I299" i="2" s="1"/>
  <c r="I298" i="2" s="1"/>
  <c r="I296" i="2"/>
  <c r="I295" i="2"/>
  <c r="I294" i="2" s="1"/>
  <c r="I292" i="2"/>
  <c r="I291" i="2" s="1"/>
  <c r="I290" i="2" s="1"/>
  <c r="I289" i="2" s="1"/>
  <c r="I287" i="2"/>
  <c r="I286" i="2" s="1"/>
  <c r="I285" i="2" s="1"/>
  <c r="I284" i="2" s="1"/>
  <c r="I283" i="2" s="1"/>
  <c r="I281" i="2"/>
  <c r="I280" i="2" s="1"/>
  <c r="I279" i="2" s="1"/>
  <c r="I276" i="2"/>
  <c r="I275" i="2" s="1"/>
  <c r="I274" i="2" s="1"/>
  <c r="I273" i="2" s="1"/>
  <c r="I272" i="2" s="1"/>
  <c r="J240" i="2"/>
  <c r="I269" i="2"/>
  <c r="I268" i="2"/>
  <c r="I267" i="2" s="1"/>
  <c r="I266" i="2" s="1"/>
  <c r="I265" i="2" s="1"/>
  <c r="I263" i="2"/>
  <c r="I262" i="2" s="1"/>
  <c r="I261" i="2" s="1"/>
  <c r="I260" i="2" s="1"/>
  <c r="I258" i="2"/>
  <c r="I257" i="2" s="1"/>
  <c r="I256" i="2" s="1"/>
  <c r="I255" i="2" s="1"/>
  <c r="I253" i="2"/>
  <c r="I251" i="2"/>
  <c r="I250" i="2"/>
  <c r="I248" i="2"/>
  <c r="I243" i="2"/>
  <c r="I241" i="2"/>
  <c r="I240" i="2"/>
  <c r="I239" i="2" s="1"/>
  <c r="I238" i="2" s="1"/>
  <c r="I224" i="2"/>
  <c r="I223" i="2" s="1"/>
  <c r="I222" i="2" s="1"/>
  <c r="I221" i="2" s="1"/>
  <c r="I220" i="2" s="1"/>
  <c r="I219" i="2" s="1"/>
  <c r="I217" i="2"/>
  <c r="I216" i="2"/>
  <c r="I215" i="2" s="1"/>
  <c r="I214" i="2" s="1"/>
  <c r="I212" i="2"/>
  <c r="I211" i="2"/>
  <c r="I210" i="2" s="1"/>
  <c r="I209" i="2" s="1"/>
  <c r="I204" i="2"/>
  <c r="I203" i="2" s="1"/>
  <c r="I201" i="2"/>
  <c r="I200" i="2"/>
  <c r="I193" i="2"/>
  <c r="I192" i="2"/>
  <c r="I191" i="2" s="1"/>
  <c r="I189" i="2"/>
  <c r="I188" i="2"/>
  <c r="I186" i="2"/>
  <c r="I185" i="2" s="1"/>
  <c r="I181" i="2" s="1"/>
  <c r="I180" i="2" s="1"/>
  <c r="I183" i="2"/>
  <c r="I182" i="2"/>
  <c r="I106" i="2"/>
  <c r="I173" i="2"/>
  <c r="I172" i="2"/>
  <c r="I171" i="2" s="1"/>
  <c r="I169" i="2"/>
  <c r="I168" i="2" s="1"/>
  <c r="I166" i="2"/>
  <c r="I165" i="2" s="1"/>
  <c r="I163" i="2"/>
  <c r="I162" i="2" s="1"/>
  <c r="I159" i="2"/>
  <c r="I158" i="2"/>
  <c r="I157" i="2" s="1"/>
  <c r="I155" i="2"/>
  <c r="I154" i="2" s="1"/>
  <c r="I152" i="2"/>
  <c r="I151" i="2" s="1"/>
  <c r="I149" i="2"/>
  <c r="I148" i="2" s="1"/>
  <c r="I146" i="2"/>
  <c r="I145" i="2" s="1"/>
  <c r="I143" i="2"/>
  <c r="I142" i="2" s="1"/>
  <c r="I140" i="2"/>
  <c r="I138" i="2"/>
  <c r="I137" i="2"/>
  <c r="I132" i="2"/>
  <c r="I131" i="2" s="1"/>
  <c r="I129" i="2"/>
  <c r="I128" i="2" s="1"/>
  <c r="I127" i="2" s="1"/>
  <c r="I126" i="2" s="1"/>
  <c r="I125" i="2" s="1"/>
  <c r="I123" i="2"/>
  <c r="I122" i="2"/>
  <c r="I117" i="2"/>
  <c r="I116" i="2" s="1"/>
  <c r="I115" i="2" s="1"/>
  <c r="I114" i="2" s="1"/>
  <c r="I111" i="2"/>
  <c r="I110" i="2"/>
  <c r="I104" i="2"/>
  <c r="I103" i="2" s="1"/>
  <c r="I102" i="2" s="1"/>
  <c r="I100" i="2"/>
  <c r="I99" i="2" s="1"/>
  <c r="I96" i="2"/>
  <c r="I95" i="2" s="1"/>
  <c r="I94" i="2"/>
  <c r="I93" i="2"/>
  <c r="I92" i="2" s="1"/>
  <c r="I90" i="2"/>
  <c r="I89" i="2"/>
  <c r="I88" i="2"/>
  <c r="I87" i="2" s="1"/>
  <c r="I83" i="2"/>
  <c r="I82" i="2" s="1"/>
  <c r="I81" i="2" s="1"/>
  <c r="I80" i="2" s="1"/>
  <c r="I79" i="2" s="1"/>
  <c r="I77" i="2"/>
  <c r="I76" i="2" s="1"/>
  <c r="I75" i="2" s="1"/>
  <c r="I74" i="2" s="1"/>
  <c r="I73" i="2" s="1"/>
  <c r="I71" i="2"/>
  <c r="I69" i="2"/>
  <c r="I67" i="2"/>
  <c r="I66" i="2" s="1"/>
  <c r="I65" i="2" s="1"/>
  <c r="I64" i="2" s="1"/>
  <c r="I61" i="2"/>
  <c r="I60" i="2" s="1"/>
  <c r="I59" i="2" s="1"/>
  <c r="I58" i="2" s="1"/>
  <c r="I57" i="2" s="1"/>
  <c r="I54" i="2"/>
  <c r="I53" i="2" s="1"/>
  <c r="I52" i="2" s="1"/>
  <c r="I50" i="2"/>
  <c r="I49" i="2" s="1"/>
  <c r="I48" i="2" s="1"/>
  <c r="I47" i="2" s="1"/>
  <c r="I46" i="2" s="1"/>
  <c r="I44" i="2"/>
  <c r="I42" i="2"/>
  <c r="I40" i="2"/>
  <c r="I39" i="2"/>
  <c r="I38" i="2" s="1"/>
  <c r="I37" i="2" s="1"/>
  <c r="I35" i="2"/>
  <c r="I34" i="2" s="1"/>
  <c r="I33" i="2" s="1"/>
  <c r="I32" i="2" s="1"/>
  <c r="I30" i="2"/>
  <c r="I29" i="2" s="1"/>
  <c r="I27" i="2"/>
  <c r="I26" i="2"/>
  <c r="I25" i="2" s="1"/>
  <c r="I22" i="2" s="1"/>
  <c r="I21" i="2" s="1"/>
  <c r="I20" i="2" s="1"/>
  <c r="I19" i="2" s="1"/>
  <c r="I23" i="2"/>
  <c r="I17" i="2"/>
  <c r="I14" i="2" s="1"/>
  <c r="I13" i="2" s="1"/>
  <c r="I12" i="2" s="1"/>
  <c r="I11" i="2" s="1"/>
  <c r="I15" i="2"/>
  <c r="I336" i="2" l="1"/>
  <c r="I335" i="2" s="1"/>
  <c r="I308" i="2"/>
  <c r="I271" i="2"/>
  <c r="I237" i="2"/>
  <c r="I208" i="2"/>
  <c r="I207" i="2" s="1"/>
  <c r="I196" i="2"/>
  <c r="I195" i="2" s="1"/>
  <c r="I179" i="2" s="1"/>
  <c r="I121" i="2"/>
  <c r="I120" i="2" s="1"/>
  <c r="I119" i="2" s="1"/>
  <c r="I136" i="2"/>
  <c r="I161" i="2"/>
  <c r="I98" i="2"/>
  <c r="I86" i="2"/>
  <c r="I85" i="2" s="1"/>
  <c r="I63" i="2" s="1"/>
  <c r="I10" i="2" s="1"/>
  <c r="I135" i="2" l="1"/>
  <c r="I134" i="2" s="1"/>
  <c r="J16" i="2" l="1"/>
  <c r="J18" i="2"/>
  <c r="J24" i="2"/>
  <c r="J25" i="2"/>
  <c r="J26" i="2"/>
  <c r="J28" i="2"/>
  <c r="J31" i="2"/>
  <c r="J36" i="2"/>
  <c r="J41" i="2"/>
  <c r="J43" i="2"/>
  <c r="J45" i="2"/>
  <c r="J51" i="2"/>
  <c r="J55" i="2"/>
  <c r="J56" i="2"/>
  <c r="J62" i="2"/>
  <c r="J68" i="2"/>
  <c r="J70" i="2"/>
  <c r="J78" i="2"/>
  <c r="J84" i="2"/>
  <c r="J89" i="2"/>
  <c r="J91" i="2"/>
  <c r="J94" i="2"/>
  <c r="J97" i="2"/>
  <c r="J101" i="2"/>
  <c r="J105" i="2"/>
  <c r="J109" i="2"/>
  <c r="J112" i="2"/>
  <c r="J118" i="2"/>
  <c r="J124" i="2"/>
  <c r="J130" i="2"/>
  <c r="J133" i="2"/>
  <c r="J139" i="2"/>
  <c r="J141" i="2"/>
  <c r="J144" i="2"/>
  <c r="J147" i="2"/>
  <c r="J150" i="2"/>
  <c r="J153" i="2"/>
  <c r="J156" i="2"/>
  <c r="J160" i="2"/>
  <c r="J164" i="2"/>
  <c r="J167" i="2"/>
  <c r="J170" i="2"/>
  <c r="J174" i="2"/>
  <c r="J178" i="2"/>
  <c r="J184" i="2"/>
  <c r="J187" i="2"/>
  <c r="J190" i="2"/>
  <c r="J194" i="2"/>
  <c r="J197" i="2"/>
  <c r="J198" i="2"/>
  <c r="J199" i="2"/>
  <c r="J202" i="2"/>
  <c r="J205" i="2"/>
  <c r="J213" i="2"/>
  <c r="J218" i="2"/>
  <c r="J225" i="2"/>
  <c r="J226" i="2"/>
  <c r="J227" i="2"/>
  <c r="J228" i="2"/>
  <c r="J229" i="2"/>
  <c r="J236" i="2"/>
  <c r="J247" i="2"/>
  <c r="J249" i="2"/>
  <c r="J252" i="2"/>
  <c r="J254" i="2"/>
  <c r="J259" i="2"/>
  <c r="J264" i="2"/>
  <c r="J270" i="2"/>
  <c r="J277" i="2"/>
  <c r="J278" i="2"/>
  <c r="J282" i="2"/>
  <c r="J288" i="2"/>
  <c r="J293" i="2"/>
  <c r="J297" i="2"/>
  <c r="J303" i="2"/>
  <c r="J307" i="2"/>
  <c r="J314" i="2"/>
  <c r="J317" i="2"/>
  <c r="J318" i="2"/>
  <c r="J319" i="2"/>
  <c r="J320" i="2"/>
  <c r="J323" i="2"/>
  <c r="J324" i="2"/>
  <c r="J328" i="2"/>
  <c r="J331" i="2"/>
  <c r="J333" i="2"/>
  <c r="J339" i="2"/>
  <c r="J344" i="2"/>
  <c r="J348" i="2"/>
  <c r="J356" i="2"/>
  <c r="J361" i="2"/>
  <c r="J363" i="2"/>
  <c r="J368" i="2"/>
  <c r="J370" i="2"/>
  <c r="J375" i="2"/>
  <c r="J380" i="2"/>
  <c r="J385" i="2"/>
  <c r="J387" i="2"/>
  <c r="J389" i="2"/>
  <c r="J390" i="2"/>
  <c r="J392" i="2"/>
  <c r="J394" i="2"/>
  <c r="J396" i="2"/>
  <c r="J398" i="2"/>
  <c r="J401" i="2"/>
  <c r="J405" i="2"/>
  <c r="J408" i="2"/>
  <c r="J420" i="2"/>
  <c r="J427" i="2"/>
  <c r="J431" i="2"/>
  <c r="J435" i="2"/>
  <c r="J437" i="2"/>
  <c r="J440" i="2"/>
  <c r="J443" i="2"/>
  <c r="J446" i="2"/>
  <c r="J453" i="2"/>
  <c r="J459" i="2"/>
  <c r="J465" i="2"/>
  <c r="J471" i="2"/>
  <c r="J473" i="2"/>
  <c r="J478" i="2"/>
  <c r="J480" i="2"/>
  <c r="J490" i="2"/>
  <c r="J497" i="2"/>
  <c r="J498" i="2"/>
  <c r="J505" i="2"/>
  <c r="J511" i="2"/>
  <c r="J516" i="2"/>
  <c r="J521" i="2"/>
  <c r="J526" i="2"/>
  <c r="J528" i="2"/>
  <c r="J529" i="2"/>
  <c r="J530" i="2"/>
  <c r="J533" i="2"/>
  <c r="J536" i="2"/>
  <c r="J543" i="2"/>
  <c r="J545" i="2"/>
  <c r="J547" i="2"/>
  <c r="J549" i="2"/>
  <c r="J551" i="2"/>
  <c r="J555" i="2"/>
  <c r="J556" i="2"/>
  <c r="J557" i="2"/>
  <c r="J561" i="2"/>
  <c r="J563" i="2"/>
  <c r="J564" i="2"/>
  <c r="J565" i="2"/>
  <c r="J566" i="2"/>
  <c r="J567" i="2"/>
  <c r="J568" i="2"/>
  <c r="J569" i="2"/>
  <c r="J570" i="2"/>
  <c r="J571" i="2"/>
  <c r="J579" i="2"/>
  <c r="J585" i="2"/>
  <c r="J593" i="2"/>
  <c r="J595" i="2"/>
  <c r="J602" i="2"/>
  <c r="J604" i="2"/>
  <c r="J605" i="2"/>
  <c r="J608" i="2"/>
  <c r="J611" i="2"/>
  <c r="J613" i="2"/>
  <c r="J616" i="2"/>
  <c r="J618" i="2"/>
  <c r="J621" i="2"/>
  <c r="J623" i="2"/>
  <c r="J626" i="2"/>
  <c r="J630" i="2"/>
  <c r="J635" i="2"/>
  <c r="J637" i="2"/>
  <c r="J640" i="2"/>
  <c r="J642" i="2"/>
  <c r="J646" i="2"/>
  <c r="J649" i="2"/>
  <c r="J651" i="2"/>
  <c r="J652" i="2"/>
  <c r="J654" i="2"/>
  <c r="J660" i="2"/>
  <c r="J662" i="2"/>
  <c r="J666" i="2"/>
  <c r="J670" i="2"/>
  <c r="J672" i="2"/>
  <c r="J679" i="2"/>
  <c r="J682" i="2"/>
  <c r="J688" i="2"/>
  <c r="J690" i="2"/>
  <c r="J694" i="2"/>
  <c r="J699" i="2"/>
  <c r="J701" i="2"/>
  <c r="J704" i="2"/>
  <c r="J708" i="2"/>
  <c r="J710" i="2"/>
  <c r="J714" i="2"/>
  <c r="J716" i="2"/>
  <c r="J722" i="2"/>
  <c r="J726" i="2"/>
  <c r="J728" i="2"/>
  <c r="J736" i="2"/>
  <c r="J738" i="2"/>
  <c r="J740" i="2"/>
  <c r="J742" i="2"/>
  <c r="J746" i="2"/>
  <c r="J748" i="2"/>
  <c r="J754" i="2"/>
  <c r="J759" i="2"/>
  <c r="J771" i="2"/>
  <c r="J778" i="2"/>
  <c r="J785" i="2"/>
  <c r="J793" i="2"/>
  <c r="J796" i="2"/>
  <c r="J803" i="2"/>
  <c r="J807" i="2"/>
  <c r="J813" i="2"/>
  <c r="J815" i="2"/>
  <c r="J821" i="2"/>
  <c r="J826" i="2"/>
  <c r="J834" i="2"/>
  <c r="J837" i="2"/>
  <c r="J845" i="2"/>
  <c r="J849" i="2"/>
  <c r="J853" i="2"/>
  <c r="J856" i="2"/>
  <c r="J860" i="2"/>
  <c r="J864" i="2"/>
  <c r="J869" i="2"/>
  <c r="J874" i="2"/>
  <c r="J879" i="2"/>
  <c r="J884" i="2"/>
  <c r="J888" i="2"/>
  <c r="J895" i="2"/>
  <c r="J897" i="2"/>
  <c r="J900" i="2"/>
  <c r="J902" i="2"/>
  <c r="J904" i="2"/>
  <c r="J912" i="2"/>
  <c r="J919" i="2"/>
  <c r="J923" i="2"/>
  <c r="J929" i="2"/>
  <c r="J937" i="2"/>
  <c r="J945" i="2"/>
  <c r="J947" i="2"/>
  <c r="J949" i="2"/>
  <c r="J950" i="2"/>
  <c r="J956" i="2"/>
  <c r="J959" i="2"/>
  <c r="J961" i="2"/>
  <c r="J965" i="2"/>
  <c r="J969" i="2"/>
  <c r="J976" i="2"/>
  <c r="J978" i="2"/>
  <c r="J980" i="2"/>
  <c r="J982" i="2"/>
  <c r="J985" i="2"/>
  <c r="J987" i="2"/>
  <c r="J990" i="2"/>
  <c r="J992" i="2"/>
  <c r="J994" i="2"/>
  <c r="J997" i="2"/>
  <c r="J1000" i="2"/>
  <c r="J1004" i="2"/>
  <c r="J1008" i="2"/>
  <c r="J1012" i="2"/>
  <c r="J1016" i="2"/>
  <c r="J1020" i="2"/>
  <c r="J1025" i="2"/>
  <c r="J1028" i="2"/>
  <c r="J1030" i="2"/>
  <c r="J1033" i="2"/>
  <c r="J1039" i="2"/>
  <c r="J1043" i="2"/>
  <c r="J1050" i="2"/>
  <c r="J1052" i="2"/>
  <c r="J1054" i="2"/>
  <c r="J1056" i="2"/>
  <c r="J1057" i="2"/>
  <c r="J1058" i="2"/>
  <c r="J1059" i="2"/>
  <c r="J1060" i="2"/>
  <c r="J1061" i="2"/>
  <c r="J1062" i="2"/>
  <c r="J1063" i="2"/>
  <c r="J1064" i="2"/>
  <c r="J1069" i="2"/>
  <c r="J1074" i="2"/>
  <c r="J1077" i="2"/>
  <c r="J1079" i="2"/>
  <c r="J1081" i="2"/>
  <c r="J1085" i="2"/>
  <c r="J1086" i="2"/>
  <c r="J1091" i="2"/>
  <c r="J1094" i="2"/>
  <c r="J1099" i="2"/>
  <c r="J1107" i="2"/>
  <c r="J1109" i="2"/>
  <c r="J1110" i="2"/>
  <c r="J1116" i="2"/>
  <c r="J1117" i="2"/>
  <c r="J1119" i="2"/>
  <c r="J1121" i="2"/>
  <c r="J1128" i="2"/>
  <c r="J1130" i="2"/>
  <c r="J1136" i="2"/>
  <c r="K108" i="2"/>
  <c r="J108" i="2" s="1"/>
  <c r="K177" i="2"/>
  <c r="K235" i="2"/>
  <c r="J235" i="2" s="1"/>
  <c r="K246" i="2"/>
  <c r="K332" i="2"/>
  <c r="J332" i="2" s="1"/>
  <c r="K347" i="2"/>
  <c r="J347" i="2" s="1"/>
  <c r="K369" i="2"/>
  <c r="J369" i="2" s="1"/>
  <c r="K379" i="2"/>
  <c r="J379" i="2" s="1"/>
  <c r="K434" i="2"/>
  <c r="J434" i="2" s="1"/>
  <c r="K458" i="2"/>
  <c r="K510" i="2"/>
  <c r="J510" i="2" s="1"/>
  <c r="K535" i="2"/>
  <c r="K534" i="2" s="1"/>
  <c r="J534" i="2" s="1"/>
  <c r="K546" i="2"/>
  <c r="J546" i="2" s="1"/>
  <c r="K560" i="2"/>
  <c r="J560" i="2" s="1"/>
  <c r="K562" i="2"/>
  <c r="J562" i="2" s="1"/>
  <c r="K620" i="2"/>
  <c r="J620" i="2" s="1"/>
  <c r="K622" i="2"/>
  <c r="J622" i="2" s="1"/>
  <c r="K693" i="2"/>
  <c r="K948" i="2"/>
  <c r="J948" i="2" s="1"/>
  <c r="K979" i="2"/>
  <c r="J979" i="2" s="1"/>
  <c r="K986" i="2"/>
  <c r="J986" i="2" s="1"/>
  <c r="K1024" i="2"/>
  <c r="K1023" i="2" s="1"/>
  <c r="J1023" i="2" s="1"/>
  <c r="K1085" i="2"/>
  <c r="K1084" i="2" s="1"/>
  <c r="K1083" i="2" s="1"/>
  <c r="K1082" i="2" s="1"/>
  <c r="J1082" i="2" s="1"/>
  <c r="K245" i="2" l="1"/>
  <c r="J245" i="2" s="1"/>
  <c r="J246" i="2"/>
  <c r="K107" i="2"/>
  <c r="J107" i="2" s="1"/>
  <c r="J1084" i="2"/>
  <c r="J1024" i="2"/>
  <c r="K692" i="2"/>
  <c r="J693" i="2"/>
  <c r="K509" i="2"/>
  <c r="J1083" i="2"/>
  <c r="J535" i="2"/>
  <c r="K457" i="2"/>
  <c r="J458" i="2"/>
  <c r="K176" i="2"/>
  <c r="J177" i="2"/>
  <c r="K234" i="2"/>
  <c r="K346" i="2"/>
  <c r="K378" i="2"/>
  <c r="J378" i="2" s="1"/>
  <c r="K619" i="2"/>
  <c r="J619" i="2" s="1"/>
  <c r="K559" i="2"/>
  <c r="K424" i="2"/>
  <c r="J424" i="2" s="1"/>
  <c r="K554" i="2"/>
  <c r="K558" i="2" l="1"/>
  <c r="J558" i="2" s="1"/>
  <c r="J559" i="2"/>
  <c r="K456" i="2"/>
  <c r="J457" i="2"/>
  <c r="K553" i="2"/>
  <c r="J554" i="2"/>
  <c r="K691" i="2"/>
  <c r="J691" i="2" s="1"/>
  <c r="J692" i="2"/>
  <c r="K345" i="2"/>
  <c r="J345" i="2" s="1"/>
  <c r="J346" i="2"/>
  <c r="K508" i="2"/>
  <c r="J508" i="2" s="1"/>
  <c r="J509" i="2"/>
  <c r="K233" i="2"/>
  <c r="J234" i="2"/>
  <c r="K175" i="2"/>
  <c r="J175" i="2" s="1"/>
  <c r="J176" i="2"/>
  <c r="K377" i="2"/>
  <c r="J377" i="2" s="1"/>
  <c r="K911" i="2"/>
  <c r="K918" i="2"/>
  <c r="K922" i="2"/>
  <c r="K928" i="2"/>
  <c r="J928" i="2" s="1"/>
  <c r="K936" i="2"/>
  <c r="J936" i="2" s="1"/>
  <c r="K944" i="2"/>
  <c r="J944" i="2" s="1"/>
  <c r="K946" i="2"/>
  <c r="J946" i="2" s="1"/>
  <c r="K952" i="2"/>
  <c r="K955" i="2"/>
  <c r="K958" i="2"/>
  <c r="J958" i="2" s="1"/>
  <c r="K960" i="2"/>
  <c r="J960" i="2" s="1"/>
  <c r="K964" i="2"/>
  <c r="J964" i="2" s="1"/>
  <c r="K966" i="2"/>
  <c r="K968" i="2"/>
  <c r="K975" i="2"/>
  <c r="K977" i="2"/>
  <c r="K981" i="2"/>
  <c r="K984" i="2"/>
  <c r="K989" i="2"/>
  <c r="K991" i="2"/>
  <c r="J991" i="2" s="1"/>
  <c r="K993" i="2"/>
  <c r="J993" i="2" s="1"/>
  <c r="K996" i="2"/>
  <c r="K999" i="2"/>
  <c r="K1003" i="2"/>
  <c r="J1003" i="2" s="1"/>
  <c r="K1007" i="2"/>
  <c r="K1011" i="2"/>
  <c r="J1011" i="2" s="1"/>
  <c r="K1015" i="2"/>
  <c r="J1015" i="2" s="1"/>
  <c r="K1019" i="2"/>
  <c r="J1019" i="2" s="1"/>
  <c r="K1027" i="2"/>
  <c r="K1029" i="2"/>
  <c r="K1032" i="2"/>
  <c r="K1038" i="2"/>
  <c r="K1042" i="2"/>
  <c r="K1049" i="2"/>
  <c r="J1049" i="2" s="1"/>
  <c r="K1051" i="2"/>
  <c r="J1051" i="2" s="1"/>
  <c r="K1053" i="2"/>
  <c r="J1053" i="2" s="1"/>
  <c r="K1068" i="2"/>
  <c r="K1073" i="2"/>
  <c r="K1076" i="2"/>
  <c r="J1076" i="2" s="1"/>
  <c r="K1078" i="2"/>
  <c r="J1078" i="2" s="1"/>
  <c r="K1080" i="2"/>
  <c r="J1080" i="2" s="1"/>
  <c r="K1090" i="2"/>
  <c r="J1090" i="2" s="1"/>
  <c r="K1093" i="2"/>
  <c r="K1098" i="2"/>
  <c r="J1098" i="2" s="1"/>
  <c r="K1106" i="2"/>
  <c r="J1106" i="2" s="1"/>
  <c r="K1108" i="2"/>
  <c r="J1108" i="2" s="1"/>
  <c r="K1118" i="2"/>
  <c r="K1120" i="2"/>
  <c r="K1127" i="2"/>
  <c r="J1127" i="2" s="1"/>
  <c r="K1129" i="2"/>
  <c r="J1129" i="2" s="1"/>
  <c r="K1135" i="2"/>
  <c r="J1135" i="2" s="1"/>
  <c r="K792" i="2"/>
  <c r="K795" i="2"/>
  <c r="K802" i="2"/>
  <c r="K806" i="2"/>
  <c r="K812" i="2"/>
  <c r="K814" i="2"/>
  <c r="J814" i="2" s="1"/>
  <c r="K820" i="2"/>
  <c r="K825" i="2"/>
  <c r="K833" i="2"/>
  <c r="K836" i="2"/>
  <c r="J836" i="2" s="1"/>
  <c r="K844" i="2"/>
  <c r="K848" i="2"/>
  <c r="J848" i="2" s="1"/>
  <c r="K852" i="2"/>
  <c r="K855" i="2"/>
  <c r="K859" i="2"/>
  <c r="K863" i="2"/>
  <c r="K868" i="2"/>
  <c r="K873" i="2"/>
  <c r="J873" i="2" s="1"/>
  <c r="K878" i="2"/>
  <c r="K883" i="2"/>
  <c r="J883" i="2" s="1"/>
  <c r="K887" i="2"/>
  <c r="K894" i="2"/>
  <c r="J894" i="2" s="1"/>
  <c r="K896" i="2"/>
  <c r="J896" i="2" s="1"/>
  <c r="K899" i="2"/>
  <c r="J899" i="2" s="1"/>
  <c r="K901" i="2"/>
  <c r="J901" i="2" s="1"/>
  <c r="K903" i="2"/>
  <c r="J903" i="2" s="1"/>
  <c r="K735" i="2"/>
  <c r="J735" i="2" s="1"/>
  <c r="K737" i="2"/>
  <c r="J737" i="2" s="1"/>
  <c r="K739" i="2"/>
  <c r="J739" i="2" s="1"/>
  <c r="K741" i="2"/>
  <c r="J741" i="2" s="1"/>
  <c r="K745" i="2"/>
  <c r="J745" i="2" s="1"/>
  <c r="K747" i="2"/>
  <c r="J747" i="2" s="1"/>
  <c r="K753" i="2"/>
  <c r="K758" i="2"/>
  <c r="K762" i="2"/>
  <c r="K770" i="2"/>
  <c r="K777" i="2"/>
  <c r="K784" i="2"/>
  <c r="K578" i="2"/>
  <c r="K584" i="2"/>
  <c r="K592" i="2"/>
  <c r="J592" i="2" s="1"/>
  <c r="K594" i="2"/>
  <c r="J594" i="2" s="1"/>
  <c r="K601" i="2"/>
  <c r="J601" i="2" s="1"/>
  <c r="K603" i="2"/>
  <c r="J603" i="2" s="1"/>
  <c r="K607" i="2"/>
  <c r="K610" i="2"/>
  <c r="J610" i="2" s="1"/>
  <c r="K612" i="2"/>
  <c r="J612" i="2" s="1"/>
  <c r="K615" i="2"/>
  <c r="J615" i="2" s="1"/>
  <c r="K617" i="2"/>
  <c r="J617" i="2" s="1"/>
  <c r="K625" i="2"/>
  <c r="K629" i="2"/>
  <c r="J629" i="2" s="1"/>
  <c r="K631" i="2"/>
  <c r="K634" i="2"/>
  <c r="J634" i="2" s="1"/>
  <c r="K636" i="2"/>
  <c r="J636" i="2" s="1"/>
  <c r="K639" i="2"/>
  <c r="J639" i="2" s="1"/>
  <c r="K641" i="2"/>
  <c r="J641" i="2" s="1"/>
  <c r="K648" i="2"/>
  <c r="K645" i="2"/>
  <c r="K653" i="2"/>
  <c r="K659" i="2"/>
  <c r="J659" i="2" s="1"/>
  <c r="K661" i="2"/>
  <c r="J661" i="2" s="1"/>
  <c r="K665" i="2"/>
  <c r="K669" i="2"/>
  <c r="J669" i="2" s="1"/>
  <c r="K671" i="2"/>
  <c r="J671" i="2" s="1"/>
  <c r="K678" i="2"/>
  <c r="K681" i="2"/>
  <c r="K687" i="2"/>
  <c r="K689" i="2"/>
  <c r="K698" i="2"/>
  <c r="J698" i="2" s="1"/>
  <c r="K700" i="2"/>
  <c r="J700" i="2" s="1"/>
  <c r="K703" i="2"/>
  <c r="K707" i="2"/>
  <c r="J707" i="2" s="1"/>
  <c r="K709" i="2"/>
  <c r="J709" i="2" s="1"/>
  <c r="K713" i="2"/>
  <c r="J713" i="2" s="1"/>
  <c r="K715" i="2"/>
  <c r="J715" i="2" s="1"/>
  <c r="K721" i="2"/>
  <c r="K725" i="2"/>
  <c r="J725" i="2" s="1"/>
  <c r="K727" i="2"/>
  <c r="J727" i="2" s="1"/>
  <c r="K664" i="2" l="1"/>
  <c r="J664" i="2" s="1"/>
  <c r="J665" i="2"/>
  <c r="K644" i="2"/>
  <c r="J644" i="2" s="1"/>
  <c r="J645" i="2"/>
  <c r="K624" i="2"/>
  <c r="J624" i="2" s="1"/>
  <c r="J625" i="2"/>
  <c r="K783" i="2"/>
  <c r="J784" i="2"/>
  <c r="K757" i="2"/>
  <c r="J757" i="2" s="1"/>
  <c r="J758" i="2"/>
  <c r="K854" i="2"/>
  <c r="J854" i="2" s="1"/>
  <c r="J855" i="2"/>
  <c r="K794" i="2"/>
  <c r="J794" i="2" s="1"/>
  <c r="J795" i="2"/>
  <c r="K1067" i="2"/>
  <c r="J1068" i="2"/>
  <c r="K1041" i="2"/>
  <c r="J1042" i="2"/>
  <c r="K1006" i="2"/>
  <c r="J1006" i="2" s="1"/>
  <c r="J1007" i="2"/>
  <c r="K995" i="2"/>
  <c r="J995" i="2" s="1"/>
  <c r="J996" i="2"/>
  <c r="K917" i="2"/>
  <c r="K677" i="2"/>
  <c r="J677" i="2" s="1"/>
  <c r="J678" i="2"/>
  <c r="K647" i="2"/>
  <c r="J647" i="2" s="1"/>
  <c r="J648" i="2"/>
  <c r="K606" i="2"/>
  <c r="J606" i="2" s="1"/>
  <c r="J607" i="2"/>
  <c r="K776" i="2"/>
  <c r="J777" i="2"/>
  <c r="K752" i="2"/>
  <c r="J753" i="2"/>
  <c r="K886" i="2"/>
  <c r="J887" i="2"/>
  <c r="K867" i="2"/>
  <c r="J868" i="2"/>
  <c r="K851" i="2"/>
  <c r="J851" i="2" s="1"/>
  <c r="J852" i="2"/>
  <c r="K832" i="2"/>
  <c r="J832" i="2" s="1"/>
  <c r="J833" i="2"/>
  <c r="K811" i="2"/>
  <c r="J812" i="2"/>
  <c r="K791" i="2"/>
  <c r="J792" i="2"/>
  <c r="K1037" i="2"/>
  <c r="J1038" i="2"/>
  <c r="K910" i="2"/>
  <c r="J911" i="2"/>
  <c r="K455" i="2"/>
  <c r="J455" i="2" s="1"/>
  <c r="J456" i="2"/>
  <c r="K720" i="2"/>
  <c r="J720" i="2" s="1"/>
  <c r="J721" i="2"/>
  <c r="K583" i="2"/>
  <c r="J583" i="2" s="1"/>
  <c r="J584" i="2"/>
  <c r="K769" i="2"/>
  <c r="J770" i="2"/>
  <c r="K862" i="2"/>
  <c r="J863" i="2"/>
  <c r="K824" i="2"/>
  <c r="J824" i="2" s="1"/>
  <c r="J825" i="2"/>
  <c r="K805" i="2"/>
  <c r="J805" i="2" s="1"/>
  <c r="J806" i="2"/>
  <c r="K1092" i="2"/>
  <c r="J1092" i="2" s="1"/>
  <c r="J1093" i="2"/>
  <c r="K1031" i="2"/>
  <c r="J1031" i="2" s="1"/>
  <c r="J1032" i="2"/>
  <c r="K1002" i="2"/>
  <c r="J1002" i="2" s="1"/>
  <c r="K680" i="2"/>
  <c r="J680" i="2" s="1"/>
  <c r="J681" i="2"/>
  <c r="K702" i="2"/>
  <c r="J702" i="2" s="1"/>
  <c r="J703" i="2"/>
  <c r="K650" i="2"/>
  <c r="J650" i="2" s="1"/>
  <c r="J653" i="2"/>
  <c r="K577" i="2"/>
  <c r="J578" i="2"/>
  <c r="K761" i="2"/>
  <c r="K877" i="2"/>
  <c r="J878" i="2"/>
  <c r="K858" i="2"/>
  <c r="J859" i="2"/>
  <c r="K843" i="2"/>
  <c r="J844" i="2"/>
  <c r="K819" i="2"/>
  <c r="J820" i="2"/>
  <c r="K801" i="2"/>
  <c r="J802" i="2"/>
  <c r="K1072" i="2"/>
  <c r="J1072" i="2" s="1"/>
  <c r="J1073" i="2"/>
  <c r="K998" i="2"/>
  <c r="J999" i="2"/>
  <c r="K921" i="2"/>
  <c r="J921" i="2" s="1"/>
  <c r="J922" i="2"/>
  <c r="J233" i="2"/>
  <c r="K232" i="2"/>
  <c r="K552" i="2"/>
  <c r="J552" i="2" s="1"/>
  <c r="J553" i="2"/>
  <c r="K376" i="2"/>
  <c r="J376" i="2" s="1"/>
  <c r="K1097" i="2"/>
  <c r="J1097" i="2" s="1"/>
  <c r="K1089" i="2"/>
  <c r="K1018" i="2"/>
  <c r="J1018" i="2" s="1"/>
  <c r="K712" i="2"/>
  <c r="K663" i="2"/>
  <c r="J663" i="2" s="1"/>
  <c r="K582" i="2"/>
  <c r="J582" i="2" s="1"/>
  <c r="K756" i="2"/>
  <c r="J756" i="2" s="1"/>
  <c r="K882" i="2"/>
  <c r="J882" i="2" s="1"/>
  <c r="K872" i="2"/>
  <c r="J872" i="2" s="1"/>
  <c r="K847" i="2"/>
  <c r="J847" i="2" s="1"/>
  <c r="K835" i="2"/>
  <c r="J835" i="2" s="1"/>
  <c r="K823" i="2"/>
  <c r="J823" i="2" s="1"/>
  <c r="K1134" i="2"/>
  <c r="J1134" i="2" s="1"/>
  <c r="K1105" i="2"/>
  <c r="J1105" i="2" s="1"/>
  <c r="K1014" i="2"/>
  <c r="J1014" i="2" s="1"/>
  <c r="K983" i="2"/>
  <c r="K957" i="2"/>
  <c r="J957" i="2" s="1"/>
  <c r="K1048" i="2"/>
  <c r="K974" i="2"/>
  <c r="J974" i="2" s="1"/>
  <c r="K963" i="2"/>
  <c r="J963" i="2" s="1"/>
  <c r="K916" i="2"/>
  <c r="K920" i="2"/>
  <c r="J920" i="2" s="1"/>
  <c r="K927" i="2"/>
  <c r="J927" i="2" s="1"/>
  <c r="K943" i="2"/>
  <c r="J943" i="2" s="1"/>
  <c r="K951" i="2"/>
  <c r="K954" i="2"/>
  <c r="K988" i="2"/>
  <c r="J988" i="2" s="1"/>
  <c r="K1001" i="2"/>
  <c r="J1001" i="2" s="1"/>
  <c r="K1010" i="2"/>
  <c r="J1010" i="2" s="1"/>
  <c r="K1026" i="2"/>
  <c r="K935" i="2"/>
  <c r="J935" i="2" s="1"/>
  <c r="K934" i="2"/>
  <c r="J934" i="2" s="1"/>
  <c r="K1075" i="2"/>
  <c r="J1075" i="2" s="1"/>
  <c r="K724" i="2"/>
  <c r="J724" i="2" s="1"/>
  <c r="K697" i="2"/>
  <c r="J697" i="2" s="1"/>
  <c r="K686" i="2"/>
  <c r="K668" i="2"/>
  <c r="J668" i="2" s="1"/>
  <c r="K658" i="2"/>
  <c r="J658" i="2" s="1"/>
  <c r="K643" i="2"/>
  <c r="J643" i="2" s="1"/>
  <c r="K638" i="2"/>
  <c r="J638" i="2" s="1"/>
  <c r="K614" i="2"/>
  <c r="J614" i="2" s="1"/>
  <c r="K600" i="2"/>
  <c r="J600" i="2" s="1"/>
  <c r="K1126" i="2"/>
  <c r="J1126" i="2" s="1"/>
  <c r="K1115" i="2"/>
  <c r="J1115" i="2" s="1"/>
  <c r="K893" i="2"/>
  <c r="J893" i="2" s="1"/>
  <c r="K850" i="2"/>
  <c r="J850" i="2" s="1"/>
  <c r="K633" i="2"/>
  <c r="J633" i="2" s="1"/>
  <c r="K591" i="2"/>
  <c r="J591" i="2" s="1"/>
  <c r="K744" i="2"/>
  <c r="J744" i="2" s="1"/>
  <c r="K734" i="2"/>
  <c r="J734" i="2" s="1"/>
  <c r="K898" i="2"/>
  <c r="J898" i="2" s="1"/>
  <c r="K706" i="2"/>
  <c r="J706" i="2" s="1"/>
  <c r="K628" i="2"/>
  <c r="K609" i="2"/>
  <c r="J609" i="2" s="1"/>
  <c r="K751" i="2" l="1"/>
  <c r="J752" i="2"/>
  <c r="K804" i="2"/>
  <c r="J804" i="2" s="1"/>
  <c r="K1088" i="2"/>
  <c r="J1089" i="2"/>
  <c r="K818" i="2"/>
  <c r="J819" i="2"/>
  <c r="K857" i="2"/>
  <c r="J857" i="2" s="1"/>
  <c r="J858" i="2"/>
  <c r="K760" i="2"/>
  <c r="K1036" i="2"/>
  <c r="J1037" i="2"/>
  <c r="K1066" i="2"/>
  <c r="J1067" i="2"/>
  <c r="K782" i="2"/>
  <c r="J783" i="2"/>
  <c r="K861" i="2"/>
  <c r="J861" i="2" s="1"/>
  <c r="J862" i="2"/>
  <c r="K942" i="2"/>
  <c r="K711" i="2"/>
  <c r="J711" i="2" s="1"/>
  <c r="J712" i="2"/>
  <c r="K768" i="2"/>
  <c r="J769" i="2"/>
  <c r="K810" i="2"/>
  <c r="J811" i="2"/>
  <c r="K885" i="2"/>
  <c r="J885" i="2" s="1"/>
  <c r="J886" i="2"/>
  <c r="K775" i="2"/>
  <c r="J776" i="2"/>
  <c r="K909" i="2"/>
  <c r="J910" i="2"/>
  <c r="K790" i="2"/>
  <c r="J791" i="2"/>
  <c r="K866" i="2"/>
  <c r="J867" i="2"/>
  <c r="K676" i="2"/>
  <c r="J676" i="2" s="1"/>
  <c r="K1047" i="2"/>
  <c r="J1048" i="2"/>
  <c r="K719" i="2"/>
  <c r="J719" i="2" s="1"/>
  <c r="K1005" i="2"/>
  <c r="J1005" i="2" s="1"/>
  <c r="J232" i="2"/>
  <c r="K231" i="2"/>
  <c r="J231" i="2" s="1"/>
  <c r="K800" i="2"/>
  <c r="J800" i="2" s="1"/>
  <c r="J801" i="2"/>
  <c r="K842" i="2"/>
  <c r="J842" i="2" s="1"/>
  <c r="J843" i="2"/>
  <c r="K876" i="2"/>
  <c r="J877" i="2"/>
  <c r="K576" i="2"/>
  <c r="J577" i="2"/>
  <c r="K1040" i="2"/>
  <c r="J1040" i="2" s="1"/>
  <c r="J1041" i="2"/>
  <c r="K799" i="2"/>
  <c r="J799" i="2" s="1"/>
  <c r="K831" i="2"/>
  <c r="J831" i="2" s="1"/>
  <c r="K723" i="2"/>
  <c r="J723" i="2" s="1"/>
  <c r="K743" i="2"/>
  <c r="J743" i="2" s="1"/>
  <c r="K798" i="2"/>
  <c r="J798" i="2" s="1"/>
  <c r="K599" i="2"/>
  <c r="J599" i="2" s="1"/>
  <c r="K1022" i="2"/>
  <c r="J1022" i="2" s="1"/>
  <c r="K973" i="2"/>
  <c r="J973" i="2" s="1"/>
  <c r="K962" i="2"/>
  <c r="J962" i="2" s="1"/>
  <c r="K1013" i="2"/>
  <c r="J1013" i="2" s="1"/>
  <c r="K1104" i="2"/>
  <c r="J1104" i="2" s="1"/>
  <c r="K1133" i="2"/>
  <c r="J1133" i="2" s="1"/>
  <c r="K822" i="2"/>
  <c r="J822" i="2" s="1"/>
  <c r="K846" i="2"/>
  <c r="J846" i="2" s="1"/>
  <c r="K871" i="2"/>
  <c r="J871" i="2" s="1"/>
  <c r="K881" i="2"/>
  <c r="J881" i="2" s="1"/>
  <c r="K755" i="2"/>
  <c r="J755" i="2" s="1"/>
  <c r="K581" i="2"/>
  <c r="J581" i="2" s="1"/>
  <c r="K1017" i="2"/>
  <c r="J1017" i="2" s="1"/>
  <c r="K1096" i="2"/>
  <c r="J1096" i="2" s="1"/>
  <c r="K590" i="2"/>
  <c r="J590" i="2" s="1"/>
  <c r="K657" i="2"/>
  <c r="J657" i="2" s="1"/>
  <c r="K667" i="2"/>
  <c r="J667" i="2" s="1"/>
  <c r="K675" i="2"/>
  <c r="J675" i="2" s="1"/>
  <c r="K685" i="2"/>
  <c r="K696" i="2"/>
  <c r="J696" i="2" s="1"/>
  <c r="K705" i="2"/>
  <c r="J705" i="2" s="1"/>
  <c r="K733" i="2"/>
  <c r="J733" i="2" s="1"/>
  <c r="K830" i="2"/>
  <c r="J830" i="2" s="1"/>
  <c r="K892" i="2"/>
  <c r="J892" i="2" s="1"/>
  <c r="K915" i="2"/>
  <c r="J915" i="2" s="1"/>
  <c r="K926" i="2"/>
  <c r="K1009" i="2"/>
  <c r="J1009" i="2" s="1"/>
  <c r="K1021" i="2"/>
  <c r="J1021" i="2" s="1"/>
  <c r="K933" i="2"/>
  <c r="J933" i="2" s="1"/>
  <c r="K1114" i="2"/>
  <c r="K1125" i="2"/>
  <c r="J1125" i="2" s="1"/>
  <c r="K627" i="2"/>
  <c r="K15" i="2"/>
  <c r="J15" i="2" s="1"/>
  <c r="K17" i="2"/>
  <c r="J17" i="2" s="1"/>
  <c r="K23" i="2"/>
  <c r="J23" i="2" s="1"/>
  <c r="K27" i="2"/>
  <c r="J27" i="2" s="1"/>
  <c r="K30" i="2"/>
  <c r="J30" i="2" s="1"/>
  <c r="K35" i="2"/>
  <c r="J35" i="2" s="1"/>
  <c r="K40" i="2"/>
  <c r="J40" i="2" s="1"/>
  <c r="K42" i="2"/>
  <c r="J42" i="2" s="1"/>
  <c r="K44" i="2"/>
  <c r="K54" i="2"/>
  <c r="J54" i="2" s="1"/>
  <c r="K50" i="2"/>
  <c r="J50" i="2" s="1"/>
  <c r="K61" i="2"/>
  <c r="J61" i="2" s="1"/>
  <c r="K67" i="2"/>
  <c r="K69" i="2"/>
  <c r="J69" i="2" s="1"/>
  <c r="K71" i="2"/>
  <c r="K77" i="2"/>
  <c r="J77" i="2" s="1"/>
  <c r="K83" i="2"/>
  <c r="J83" i="2" s="1"/>
  <c r="K88" i="2"/>
  <c r="J88" i="2" s="1"/>
  <c r="K90" i="2"/>
  <c r="K93" i="2"/>
  <c r="K96" i="2"/>
  <c r="K100" i="2"/>
  <c r="J100" i="2" s="1"/>
  <c r="K104" i="2"/>
  <c r="K111" i="2"/>
  <c r="J111" i="2" s="1"/>
  <c r="K117" i="2"/>
  <c r="J117" i="2" s="1"/>
  <c r="K123" i="2"/>
  <c r="K129" i="2"/>
  <c r="J129" i="2" s="1"/>
  <c r="K132" i="2"/>
  <c r="J132" i="2" s="1"/>
  <c r="K138" i="2"/>
  <c r="J138" i="2" s="1"/>
  <c r="K140" i="2"/>
  <c r="J140" i="2" s="1"/>
  <c r="K143" i="2"/>
  <c r="J143" i="2" s="1"/>
  <c r="K146" i="2"/>
  <c r="J146" i="2" s="1"/>
  <c r="K149" i="2"/>
  <c r="J149" i="2" s="1"/>
  <c r="K152" i="2"/>
  <c r="J152" i="2" s="1"/>
  <c r="K155" i="2"/>
  <c r="J155" i="2" s="1"/>
  <c r="K159" i="2"/>
  <c r="J159" i="2" s="1"/>
  <c r="K163" i="2"/>
  <c r="J163" i="2" s="1"/>
  <c r="K166" i="2"/>
  <c r="J166" i="2" s="1"/>
  <c r="K169" i="2"/>
  <c r="J169" i="2" s="1"/>
  <c r="K173" i="2"/>
  <c r="J173" i="2" s="1"/>
  <c r="K183" i="2"/>
  <c r="J183" i="2" s="1"/>
  <c r="K186" i="2"/>
  <c r="J186" i="2" s="1"/>
  <c r="K189" i="2"/>
  <c r="J189" i="2" s="1"/>
  <c r="K193" i="2"/>
  <c r="J193" i="2" s="1"/>
  <c r="K201" i="2"/>
  <c r="K204" i="2"/>
  <c r="J204" i="2" s="1"/>
  <c r="K212" i="2"/>
  <c r="J212" i="2" s="1"/>
  <c r="K217" i="2"/>
  <c r="J217" i="2" s="1"/>
  <c r="K224" i="2"/>
  <c r="J224" i="2" s="1"/>
  <c r="K241" i="2"/>
  <c r="K243" i="2"/>
  <c r="K251" i="2"/>
  <c r="J251" i="2" s="1"/>
  <c r="K253" i="2"/>
  <c r="J253" i="2" s="1"/>
  <c r="K248" i="2"/>
  <c r="J248" i="2" s="1"/>
  <c r="K263" i="2"/>
  <c r="J263" i="2" s="1"/>
  <c r="K1065" i="2" l="1"/>
  <c r="J1066" i="2"/>
  <c r="K575" i="2"/>
  <c r="J576" i="2"/>
  <c r="K1046" i="2"/>
  <c r="J1047" i="2"/>
  <c r="K865" i="2"/>
  <c r="J865" i="2" s="1"/>
  <c r="J866" i="2"/>
  <c r="K908" i="2"/>
  <c r="J909" i="2"/>
  <c r="K774" i="2"/>
  <c r="J775" i="2"/>
  <c r="K809" i="2"/>
  <c r="J810" i="2"/>
  <c r="K817" i="2"/>
  <c r="J818" i="2"/>
  <c r="K781" i="2"/>
  <c r="J782" i="2"/>
  <c r="J1036" i="2"/>
  <c r="K1035" i="2"/>
  <c r="K1087" i="2"/>
  <c r="J1088" i="2"/>
  <c r="K750" i="2"/>
  <c r="J750" i="2" s="1"/>
  <c r="J751" i="2"/>
  <c r="K875" i="2"/>
  <c r="J875" i="2" s="1"/>
  <c r="J876" i="2"/>
  <c r="K789" i="2"/>
  <c r="J790" i="2"/>
  <c r="K767" i="2"/>
  <c r="J768" i="2"/>
  <c r="K695" i="2"/>
  <c r="J695" i="2" s="1"/>
  <c r="K941" i="2"/>
  <c r="J941" i="2" s="1"/>
  <c r="K211" i="2"/>
  <c r="J211" i="2" s="1"/>
  <c r="K200" i="2"/>
  <c r="K188" i="2"/>
  <c r="J188" i="2" s="1"/>
  <c r="K182" i="2"/>
  <c r="J182" i="2" s="1"/>
  <c r="K168" i="2"/>
  <c r="J168" i="2" s="1"/>
  <c r="K162" i="2"/>
  <c r="J162" i="2" s="1"/>
  <c r="K154" i="2"/>
  <c r="J154" i="2" s="1"/>
  <c r="K148" i="2"/>
  <c r="J148" i="2" s="1"/>
  <c r="K142" i="2"/>
  <c r="J142" i="2" s="1"/>
  <c r="K128" i="2"/>
  <c r="J128" i="2" s="1"/>
  <c r="K116" i="2"/>
  <c r="J116" i="2" s="1"/>
  <c r="K103" i="2"/>
  <c r="K95" i="2"/>
  <c r="K82" i="2"/>
  <c r="J82" i="2" s="1"/>
  <c r="K49" i="2"/>
  <c r="J49" i="2" s="1"/>
  <c r="K29" i="2"/>
  <c r="J29" i="2" s="1"/>
  <c r="K1103" i="2"/>
  <c r="J1103" i="2" s="1"/>
  <c r="K718" i="2"/>
  <c r="J718" i="2" s="1"/>
  <c r="K262" i="2"/>
  <c r="J262" i="2" s="1"/>
  <c r="K216" i="2"/>
  <c r="J216" i="2" s="1"/>
  <c r="K203" i="2"/>
  <c r="J203" i="2" s="1"/>
  <c r="K185" i="2"/>
  <c r="J185" i="2" s="1"/>
  <c r="K172" i="2"/>
  <c r="J172" i="2" s="1"/>
  <c r="K165" i="2"/>
  <c r="J165" i="2" s="1"/>
  <c r="K158" i="2"/>
  <c r="J158" i="2" s="1"/>
  <c r="K151" i="2"/>
  <c r="J151" i="2" s="1"/>
  <c r="K145" i="2"/>
  <c r="J145" i="2" s="1"/>
  <c r="K131" i="2"/>
  <c r="J131" i="2" s="1"/>
  <c r="K122" i="2"/>
  <c r="K110" i="2"/>
  <c r="K99" i="2"/>
  <c r="J99" i="2" s="1"/>
  <c r="K76" i="2"/>
  <c r="J76" i="2" s="1"/>
  <c r="K60" i="2"/>
  <c r="J60" i="2" s="1"/>
  <c r="K53" i="2"/>
  <c r="J53" i="2" s="1"/>
  <c r="K34" i="2"/>
  <c r="J34" i="2" s="1"/>
  <c r="K1095" i="2"/>
  <c r="J1095" i="2" s="1"/>
  <c r="K580" i="2"/>
  <c r="J580" i="2" s="1"/>
  <c r="K880" i="2"/>
  <c r="J880" i="2" s="1"/>
  <c r="K870" i="2"/>
  <c r="J870" i="2" s="1"/>
  <c r="K841" i="2"/>
  <c r="J841" i="2" s="1"/>
  <c r="K1132" i="2"/>
  <c r="J1132" i="2" s="1"/>
  <c r="K589" i="2"/>
  <c r="J589" i="2" s="1"/>
  <c r="K598" i="2"/>
  <c r="K656" i="2"/>
  <c r="J656" i="2" s="1"/>
  <c r="K674" i="2"/>
  <c r="J674" i="2" s="1"/>
  <c r="K732" i="2"/>
  <c r="K829" i="2"/>
  <c r="J829" i="2" s="1"/>
  <c r="K891" i="2"/>
  <c r="J891" i="2" s="1"/>
  <c r="K914" i="2"/>
  <c r="K925" i="2"/>
  <c r="K940" i="2"/>
  <c r="K972" i="2"/>
  <c r="J972" i="2" s="1"/>
  <c r="K932" i="2"/>
  <c r="J932" i="2" s="1"/>
  <c r="K223" i="2"/>
  <c r="J223" i="2" s="1"/>
  <c r="K1113" i="2"/>
  <c r="K1124" i="2"/>
  <c r="J1124" i="2" s="1"/>
  <c r="K939" i="2"/>
  <c r="K192" i="2"/>
  <c r="J192" i="2" s="1"/>
  <c r="K92" i="2"/>
  <c r="K39" i="2"/>
  <c r="J39" i="2" s="1"/>
  <c r="K14" i="2"/>
  <c r="J14" i="2" s="1"/>
  <c r="K22" i="2"/>
  <c r="J22" i="2" s="1"/>
  <c r="K87" i="2"/>
  <c r="J87" i="2" s="1"/>
  <c r="K66" i="2"/>
  <c r="K250" i="2"/>
  <c r="J250" i="2" s="1"/>
  <c r="K240" i="2"/>
  <c r="K137" i="2"/>
  <c r="J137" i="2" s="1"/>
  <c r="K258" i="2"/>
  <c r="J258" i="2" s="1"/>
  <c r="K269" i="2"/>
  <c r="J269" i="2" s="1"/>
  <c r="K276" i="2"/>
  <c r="J276" i="2" s="1"/>
  <c r="K281" i="2"/>
  <c r="J281" i="2" s="1"/>
  <c r="K287" i="2"/>
  <c r="J287" i="2" s="1"/>
  <c r="K292" i="2"/>
  <c r="J292" i="2" s="1"/>
  <c r="K296" i="2"/>
  <c r="J296" i="2" s="1"/>
  <c r="K302" i="2"/>
  <c r="J302" i="2" s="1"/>
  <c r="K306" i="2"/>
  <c r="J306" i="2" s="1"/>
  <c r="K310" i="2"/>
  <c r="K313" i="2"/>
  <c r="J313" i="2" s="1"/>
  <c r="K316" i="2"/>
  <c r="J316" i="2" s="1"/>
  <c r="K322" i="2"/>
  <c r="J322" i="2" s="1"/>
  <c r="K327" i="2"/>
  <c r="K330" i="2"/>
  <c r="K338" i="2"/>
  <c r="J338" i="2" s="1"/>
  <c r="K343" i="2"/>
  <c r="K352" i="2"/>
  <c r="K355" i="2"/>
  <c r="J355" i="2" s="1"/>
  <c r="K360" i="2"/>
  <c r="J360" i="2" s="1"/>
  <c r="K362" i="2"/>
  <c r="J362" i="2" s="1"/>
  <c r="K367" i="2"/>
  <c r="K374" i="2"/>
  <c r="J374" i="2" s="1"/>
  <c r="K384" i="2"/>
  <c r="J384" i="2" s="1"/>
  <c r="K386" i="2"/>
  <c r="K391" i="2"/>
  <c r="K393" i="2"/>
  <c r="J393" i="2" s="1"/>
  <c r="K400" i="2"/>
  <c r="J400" i="2" s="1"/>
  <c r="K404" i="2"/>
  <c r="K407" i="2"/>
  <c r="J407" i="2" s="1"/>
  <c r="K436" i="2"/>
  <c r="K413" i="2"/>
  <c r="K419" i="2"/>
  <c r="J419" i="2" s="1"/>
  <c r="K423" i="2"/>
  <c r="J423" i="2" s="1"/>
  <c r="K426" i="2"/>
  <c r="J426" i="2" s="1"/>
  <c r="K430" i="2"/>
  <c r="J430" i="2" s="1"/>
  <c r="K439" i="2"/>
  <c r="J439" i="2" s="1"/>
  <c r="K442" i="2"/>
  <c r="J442" i="2" s="1"/>
  <c r="K445" i="2"/>
  <c r="J445" i="2" s="1"/>
  <c r="K452" i="2"/>
  <c r="J452" i="2" s="1"/>
  <c r="K464" i="2"/>
  <c r="J464" i="2" s="1"/>
  <c r="K433" i="2" l="1"/>
  <c r="J433" i="2" s="1"/>
  <c r="J436" i="2"/>
  <c r="K731" i="2"/>
  <c r="J731" i="2" s="1"/>
  <c r="J732" i="2"/>
  <c r="K684" i="2"/>
  <c r="J684" i="2" s="1"/>
  <c r="K1055" i="2"/>
  <c r="J1055" i="2" s="1"/>
  <c r="J1065" i="2"/>
  <c r="K329" i="2"/>
  <c r="J110" i="2"/>
  <c r="K106" i="2"/>
  <c r="J106" i="2" s="1"/>
  <c r="J1035" i="2"/>
  <c r="K1034" i="2"/>
  <c r="J1034" i="2" s="1"/>
  <c r="K816" i="2"/>
  <c r="J816" i="2" s="1"/>
  <c r="J817" i="2"/>
  <c r="K366" i="2"/>
  <c r="K597" i="2"/>
  <c r="K788" i="2"/>
  <c r="J789" i="2"/>
  <c r="K808" i="2"/>
  <c r="J809" i="2"/>
  <c r="K907" i="2"/>
  <c r="J908" i="2"/>
  <c r="K1045" i="2"/>
  <c r="J1046" i="2"/>
  <c r="K971" i="2"/>
  <c r="K749" i="2"/>
  <c r="K766" i="2"/>
  <c r="J767" i="2"/>
  <c r="J1087" i="2"/>
  <c r="K1071" i="2"/>
  <c r="J1071" i="2" s="1"/>
  <c r="K780" i="2"/>
  <c r="J781" i="2"/>
  <c r="K773" i="2"/>
  <c r="J774" i="2"/>
  <c r="K574" i="2"/>
  <c r="J575" i="2"/>
  <c r="K136" i="2"/>
  <c r="K239" i="2"/>
  <c r="K441" i="2"/>
  <c r="J441" i="2" s="1"/>
  <c r="K429" i="2"/>
  <c r="J429" i="2" s="1"/>
  <c r="K412" i="2"/>
  <c r="K399" i="2"/>
  <c r="J399" i="2" s="1"/>
  <c r="K359" i="2"/>
  <c r="J359" i="2" s="1"/>
  <c r="K351" i="2"/>
  <c r="K337" i="2"/>
  <c r="K326" i="2"/>
  <c r="K315" i="2"/>
  <c r="J315" i="2" s="1"/>
  <c r="K309" i="2"/>
  <c r="K301" i="2"/>
  <c r="J301" i="2" s="1"/>
  <c r="K291" i="2"/>
  <c r="J291" i="2" s="1"/>
  <c r="K280" i="2"/>
  <c r="J280" i="2" s="1"/>
  <c r="K268" i="2"/>
  <c r="J268" i="2" s="1"/>
  <c r="K38" i="2"/>
  <c r="J38" i="2" s="1"/>
  <c r="K1131" i="2"/>
  <c r="J1131" i="2" s="1"/>
  <c r="K1070" i="2"/>
  <c r="J1070" i="2" s="1"/>
  <c r="K261" i="2"/>
  <c r="J261" i="2" s="1"/>
  <c r="K1102" i="2"/>
  <c r="J1102" i="2" s="1"/>
  <c r="K102" i="2"/>
  <c r="K115" i="2"/>
  <c r="J115" i="2" s="1"/>
  <c r="K127" i="2"/>
  <c r="J127" i="2" s="1"/>
  <c r="K210" i="2"/>
  <c r="J210" i="2" s="1"/>
  <c r="K463" i="2"/>
  <c r="J463" i="2" s="1"/>
  <c r="K444" i="2"/>
  <c r="J444" i="2" s="1"/>
  <c r="K438" i="2"/>
  <c r="J438" i="2" s="1"/>
  <c r="K425" i="2"/>
  <c r="J425" i="2" s="1"/>
  <c r="K418" i="2"/>
  <c r="J418" i="2" s="1"/>
  <c r="K403" i="2"/>
  <c r="K373" i="2"/>
  <c r="J373" i="2" s="1"/>
  <c r="K354" i="2"/>
  <c r="J354" i="2" s="1"/>
  <c r="K342" i="2"/>
  <c r="K321" i="2"/>
  <c r="J321" i="2" s="1"/>
  <c r="K312" i="2"/>
  <c r="J312" i="2" s="1"/>
  <c r="K305" i="2"/>
  <c r="J305" i="2" s="1"/>
  <c r="K295" i="2"/>
  <c r="J295" i="2" s="1"/>
  <c r="K286" i="2"/>
  <c r="J286" i="2" s="1"/>
  <c r="K275" i="2"/>
  <c r="J275" i="2" s="1"/>
  <c r="K257" i="2"/>
  <c r="J257" i="2" s="1"/>
  <c r="K181" i="2"/>
  <c r="J181" i="2" s="1"/>
  <c r="K161" i="2"/>
  <c r="J161" i="2" s="1"/>
  <c r="K196" i="2"/>
  <c r="K65" i="2"/>
  <c r="K13" i="2"/>
  <c r="J13" i="2" s="1"/>
  <c r="K840" i="2"/>
  <c r="J840" i="2" s="1"/>
  <c r="K33" i="2"/>
  <c r="J33" i="2" s="1"/>
  <c r="K52" i="2"/>
  <c r="J52" i="2" s="1"/>
  <c r="K59" i="2"/>
  <c r="J59" i="2" s="1"/>
  <c r="K75" i="2"/>
  <c r="J75" i="2" s="1"/>
  <c r="K157" i="2"/>
  <c r="J157" i="2" s="1"/>
  <c r="K171" i="2"/>
  <c r="J171" i="2" s="1"/>
  <c r="K215" i="2"/>
  <c r="J215" i="2" s="1"/>
  <c r="K717" i="2"/>
  <c r="J717" i="2" s="1"/>
  <c r="K48" i="2"/>
  <c r="J48" i="2" s="1"/>
  <c r="K81" i="2"/>
  <c r="J81" i="2" s="1"/>
  <c r="K588" i="2"/>
  <c r="J588" i="2" s="1"/>
  <c r="K655" i="2"/>
  <c r="J655" i="2" s="1"/>
  <c r="K673" i="2"/>
  <c r="J673" i="2" s="1"/>
  <c r="K683" i="2"/>
  <c r="J683" i="2" s="1"/>
  <c r="K828" i="2"/>
  <c r="J828" i="2" s="1"/>
  <c r="K890" i="2"/>
  <c r="J890" i="2" s="1"/>
  <c r="K924" i="2"/>
  <c r="K222" i="2"/>
  <c r="J222" i="2" s="1"/>
  <c r="K451" i="2"/>
  <c r="J451" i="2" s="1"/>
  <c r="K931" i="2"/>
  <c r="J931" i="2" s="1"/>
  <c r="K1112" i="2"/>
  <c r="K1123" i="2"/>
  <c r="J1123" i="2" s="1"/>
  <c r="K422" i="2"/>
  <c r="J422" i="2" s="1"/>
  <c r="K191" i="2"/>
  <c r="J191" i="2" s="1"/>
  <c r="K21" i="2"/>
  <c r="J21" i="2" s="1"/>
  <c r="K86" i="2"/>
  <c r="J86" i="2" s="1"/>
  <c r="K406" i="2"/>
  <c r="J406" i="2" s="1"/>
  <c r="K388" i="2"/>
  <c r="J388" i="2" s="1"/>
  <c r="K383" i="2"/>
  <c r="K470" i="2"/>
  <c r="J470" i="2" s="1"/>
  <c r="K472" i="2"/>
  <c r="J472" i="2" s="1"/>
  <c r="K477" i="2"/>
  <c r="J477" i="2" s="1"/>
  <c r="K479" i="2"/>
  <c r="J479" i="2" s="1"/>
  <c r="K485" i="2"/>
  <c r="K489" i="2"/>
  <c r="J489" i="2" s="1"/>
  <c r="K496" i="2"/>
  <c r="J496" i="2" s="1"/>
  <c r="K504" i="2"/>
  <c r="J504" i="2" s="1"/>
  <c r="K515" i="2"/>
  <c r="J515" i="2" s="1"/>
  <c r="K520" i="2"/>
  <c r="J520" i="2" s="1"/>
  <c r="K525" i="2"/>
  <c r="J525" i="2" s="1"/>
  <c r="K527" i="2"/>
  <c r="J527" i="2" s="1"/>
  <c r="K532" i="2"/>
  <c r="J532" i="2" s="1"/>
  <c r="K542" i="2"/>
  <c r="J542" i="2" s="1"/>
  <c r="K544" i="2"/>
  <c r="J544" i="2" s="1"/>
  <c r="K548" i="2"/>
  <c r="J548" i="2" s="1"/>
  <c r="K550" i="2"/>
  <c r="J550" i="2" s="1"/>
  <c r="K772" i="2" l="1"/>
  <c r="J772" i="2" s="1"/>
  <c r="J773" i="2"/>
  <c r="K1044" i="2"/>
  <c r="J1044" i="2" s="1"/>
  <c r="J1045" i="2"/>
  <c r="J808" i="2"/>
  <c r="K797" i="2"/>
  <c r="J797" i="2" s="1"/>
  <c r="K573" i="2"/>
  <c r="J573" i="2" s="1"/>
  <c r="J574" i="2"/>
  <c r="K779" i="2"/>
  <c r="J779" i="2" s="1"/>
  <c r="J780" i="2"/>
  <c r="K765" i="2"/>
  <c r="J766" i="2"/>
  <c r="J971" i="2"/>
  <c r="K970" i="2"/>
  <c r="K938" i="2" s="1"/>
  <c r="J938" i="2" s="1"/>
  <c r="K906" i="2"/>
  <c r="J906" i="2" s="1"/>
  <c r="J907" i="2"/>
  <c r="J788" i="2"/>
  <c r="K787" i="2"/>
  <c r="J787" i="2" s="1"/>
  <c r="K358" i="2"/>
  <c r="J358" i="2" s="1"/>
  <c r="K730" i="2"/>
  <c r="J730" i="2" s="1"/>
  <c r="K325" i="2"/>
  <c r="K421" i="2"/>
  <c r="J421" i="2" s="1"/>
  <c r="K432" i="2"/>
  <c r="J432" i="2" s="1"/>
  <c r="K180" i="2"/>
  <c r="J180" i="2" s="1"/>
  <c r="K519" i="2"/>
  <c r="J519" i="2" s="1"/>
  <c r="K488" i="2"/>
  <c r="J488" i="2" s="1"/>
  <c r="K74" i="2"/>
  <c r="J74" i="2" s="1"/>
  <c r="K58" i="2"/>
  <c r="J58" i="2" s="1"/>
  <c r="K32" i="2"/>
  <c r="J32" i="2" s="1"/>
  <c r="K12" i="2"/>
  <c r="J12" i="2" s="1"/>
  <c r="K64" i="2"/>
  <c r="K417" i="2"/>
  <c r="J417" i="2" s="1"/>
  <c r="K462" i="2"/>
  <c r="J462" i="2" s="1"/>
  <c r="K209" i="2"/>
  <c r="J209" i="2" s="1"/>
  <c r="K1101" i="2"/>
  <c r="J1101" i="2" s="1"/>
  <c r="K260" i="2"/>
  <c r="J260" i="2" s="1"/>
  <c r="K37" i="2"/>
  <c r="J37" i="2" s="1"/>
  <c r="K238" i="2"/>
  <c r="K411" i="2"/>
  <c r="K428" i="2"/>
  <c r="J428" i="2" s="1"/>
  <c r="K514" i="2"/>
  <c r="J514" i="2" s="1"/>
  <c r="K484" i="2"/>
  <c r="K469" i="2"/>
  <c r="J469" i="2" s="1"/>
  <c r="K135" i="2"/>
  <c r="K308" i="2"/>
  <c r="K357" i="2"/>
  <c r="J357" i="2" s="1"/>
  <c r="K80" i="2"/>
  <c r="J80" i="2" s="1"/>
  <c r="K47" i="2"/>
  <c r="J47" i="2" s="1"/>
  <c r="K214" i="2"/>
  <c r="J214" i="2" s="1"/>
  <c r="K839" i="2"/>
  <c r="J839" i="2" s="1"/>
  <c r="K195" i="2"/>
  <c r="K256" i="2"/>
  <c r="J256" i="2" s="1"/>
  <c r="K274" i="2"/>
  <c r="J274" i="2" s="1"/>
  <c r="K285" i="2"/>
  <c r="J285" i="2" s="1"/>
  <c r="K294" i="2"/>
  <c r="J294" i="2" s="1"/>
  <c r="K304" i="2"/>
  <c r="J304" i="2" s="1"/>
  <c r="K341" i="2"/>
  <c r="K372" i="2"/>
  <c r="J372" i="2" s="1"/>
  <c r="K126" i="2"/>
  <c r="J126" i="2" s="1"/>
  <c r="K114" i="2"/>
  <c r="J114" i="2" s="1"/>
  <c r="K98" i="2"/>
  <c r="K267" i="2"/>
  <c r="J267" i="2" s="1"/>
  <c r="K279" i="2"/>
  <c r="J279" i="2" s="1"/>
  <c r="K290" i="2"/>
  <c r="J290" i="2" s="1"/>
  <c r="K300" i="2"/>
  <c r="J300" i="2" s="1"/>
  <c r="K365" i="2"/>
  <c r="K531" i="2"/>
  <c r="J531" i="2" s="1"/>
  <c r="K587" i="2"/>
  <c r="J587" i="2" s="1"/>
  <c r="K596" i="2"/>
  <c r="K827" i="2"/>
  <c r="J827" i="2" s="1"/>
  <c r="K889" i="2"/>
  <c r="J889" i="2" s="1"/>
  <c r="K913" i="2"/>
  <c r="J913" i="2" s="1"/>
  <c r="K930" i="2"/>
  <c r="J930" i="2" s="1"/>
  <c r="K450" i="2"/>
  <c r="J450" i="2" s="1"/>
  <c r="K221" i="2"/>
  <c r="J221" i="2" s="1"/>
  <c r="K1111" i="2"/>
  <c r="K1122" i="2"/>
  <c r="J1122" i="2" s="1"/>
  <c r="K20" i="2"/>
  <c r="J20" i="2" s="1"/>
  <c r="K85" i="2"/>
  <c r="J85" i="2" s="1"/>
  <c r="K402" i="2"/>
  <c r="K495" i="2"/>
  <c r="J495" i="2" s="1"/>
  <c r="K503" i="2"/>
  <c r="J503" i="2" s="1"/>
  <c r="K382" i="2"/>
  <c r="J382" i="2" s="1"/>
  <c r="K476" i="2"/>
  <c r="J476" i="2" s="1"/>
  <c r="K524" i="2"/>
  <c r="J524" i="2" s="1"/>
  <c r="K541" i="2"/>
  <c r="J541" i="2" s="1"/>
  <c r="J67" i="2"/>
  <c r="J749" i="2"/>
  <c r="J763" i="2"/>
  <c r="J404" i="2"/>
  <c r="K134" i="2" l="1"/>
  <c r="K764" i="2"/>
  <c r="J765" i="2"/>
  <c r="K523" i="2"/>
  <c r="J523" i="2" s="1"/>
  <c r="K284" i="2"/>
  <c r="J284" i="2" s="1"/>
  <c r="K273" i="2"/>
  <c r="J273" i="2" s="1"/>
  <c r="K255" i="2"/>
  <c r="J255" i="2" s="1"/>
  <c r="K46" i="2"/>
  <c r="J46" i="2" s="1"/>
  <c r="K79" i="2"/>
  <c r="J79" i="2" s="1"/>
  <c r="K11" i="2"/>
  <c r="J11" i="2" s="1"/>
  <c r="K57" i="2"/>
  <c r="J57" i="2" s="1"/>
  <c r="K73" i="2"/>
  <c r="J73" i="2" s="1"/>
  <c r="J403" i="2"/>
  <c r="K475" i="2"/>
  <c r="J475" i="2" s="1"/>
  <c r="K381" i="2"/>
  <c r="J381" i="2" s="1"/>
  <c r="K179" i="2"/>
  <c r="K364" i="2"/>
  <c r="K299" i="2"/>
  <c r="J299" i="2" s="1"/>
  <c r="K289" i="2"/>
  <c r="J289" i="2" s="1"/>
  <c r="K266" i="2"/>
  <c r="J266" i="2" s="1"/>
  <c r="K125" i="2"/>
  <c r="K371" i="2"/>
  <c r="J371" i="2" s="1"/>
  <c r="K340" i="2"/>
  <c r="K468" i="2"/>
  <c r="J468" i="2" s="1"/>
  <c r="K513" i="2"/>
  <c r="J513" i="2" s="1"/>
  <c r="K410" i="2"/>
  <c r="K208" i="2"/>
  <c r="J208" i="2" s="1"/>
  <c r="K461" i="2"/>
  <c r="J461" i="2" s="1"/>
  <c r="K416" i="2"/>
  <c r="J416" i="2" s="1"/>
  <c r="K487" i="2"/>
  <c r="J487" i="2" s="1"/>
  <c r="K518" i="2"/>
  <c r="J518" i="2" s="1"/>
  <c r="K540" i="2"/>
  <c r="J540" i="2" s="1"/>
  <c r="K586" i="2"/>
  <c r="K838" i="2"/>
  <c r="J838" i="2" s="1"/>
  <c r="K220" i="2"/>
  <c r="J220" i="2" s="1"/>
  <c r="K449" i="2"/>
  <c r="J449" i="2" s="1"/>
  <c r="K1100" i="2"/>
  <c r="J1100" i="2" s="1"/>
  <c r="K19" i="2"/>
  <c r="J19" i="2" s="1"/>
  <c r="K395" i="2"/>
  <c r="K494" i="2"/>
  <c r="J494" i="2" s="1"/>
  <c r="K502" i="2"/>
  <c r="J502" i="2" s="1"/>
  <c r="J762" i="2"/>
  <c r="H11" i="2"/>
  <c r="H12" i="2"/>
  <c r="H13" i="2"/>
  <c r="H14" i="2"/>
  <c r="H15" i="2"/>
  <c r="H16" i="2"/>
  <c r="H17" i="2"/>
  <c r="H18" i="2"/>
  <c r="H9" i="2"/>
  <c r="J136" i="2"/>
  <c r="H197" i="2"/>
  <c r="H198" i="2"/>
  <c r="H199" i="2"/>
  <c r="H202" i="2"/>
  <c r="J201" i="2"/>
  <c r="K121" i="2" l="1"/>
  <c r="J121" i="2" s="1"/>
  <c r="J125" i="2"/>
  <c r="J179" i="2"/>
  <c r="K63" i="2"/>
  <c r="K572" i="2"/>
  <c r="J572" i="2" s="1"/>
  <c r="J586" i="2"/>
  <c r="J764" i="2"/>
  <c r="K729" i="2"/>
  <c r="J729" i="2" s="1"/>
  <c r="K237" i="2"/>
  <c r="J135" i="2"/>
  <c r="K207" i="2"/>
  <c r="J207" i="2" s="1"/>
  <c r="K467" i="2"/>
  <c r="J467" i="2" s="1"/>
  <c r="K336" i="2"/>
  <c r="K265" i="2"/>
  <c r="J265" i="2" s="1"/>
  <c r="K298" i="2"/>
  <c r="J298" i="2" s="1"/>
  <c r="K272" i="2"/>
  <c r="J272" i="2" s="1"/>
  <c r="K283" i="2"/>
  <c r="J283" i="2" s="1"/>
  <c r="H201" i="2"/>
  <c r="J761" i="2"/>
  <c r="K517" i="2"/>
  <c r="J517" i="2" s="1"/>
  <c r="K483" i="2"/>
  <c r="K415" i="2"/>
  <c r="J415" i="2" s="1"/>
  <c r="K460" i="2"/>
  <c r="J460" i="2" s="1"/>
  <c r="K409" i="2"/>
  <c r="K512" i="2"/>
  <c r="J512" i="2" s="1"/>
  <c r="K474" i="2"/>
  <c r="J474" i="2" s="1"/>
  <c r="J402" i="2"/>
  <c r="K350" i="2"/>
  <c r="K522" i="2"/>
  <c r="J522" i="2" s="1"/>
  <c r="K539" i="2"/>
  <c r="J539" i="2" s="1"/>
  <c r="K786" i="2"/>
  <c r="J786" i="2" s="1"/>
  <c r="K448" i="2"/>
  <c r="J448" i="2" s="1"/>
  <c r="K219" i="2"/>
  <c r="J219" i="2" s="1"/>
  <c r="K905" i="2"/>
  <c r="J905" i="2" s="1"/>
  <c r="K10" i="2"/>
  <c r="K493" i="2"/>
  <c r="J493" i="2" s="1"/>
  <c r="K501" i="2"/>
  <c r="J501" i="2" s="1"/>
  <c r="J200" i="2"/>
  <c r="H271" i="2"/>
  <c r="J308" i="2"/>
  <c r="J311" i="2"/>
  <c r="J353" i="2"/>
  <c r="J72" i="2"/>
  <c r="J596" i="2"/>
  <c r="J598" i="2"/>
  <c r="J627" i="2"/>
  <c r="J632" i="2"/>
  <c r="J486" i="2"/>
  <c r="J414" i="2"/>
  <c r="J953" i="2"/>
  <c r="H398" i="2"/>
  <c r="K335" i="2" l="1"/>
  <c r="J336" i="2"/>
  <c r="K230" i="2"/>
  <c r="K349" i="2"/>
  <c r="J349" i="2" s="1"/>
  <c r="J350" i="2"/>
  <c r="J409" i="2"/>
  <c r="J631" i="2"/>
  <c r="J597" i="2"/>
  <c r="J196" i="2"/>
  <c r="K507" i="2"/>
  <c r="J507" i="2" s="1"/>
  <c r="J413" i="2"/>
  <c r="J485" i="2"/>
  <c r="J352" i="2"/>
  <c r="J395" i="2"/>
  <c r="K466" i="2"/>
  <c r="K482" i="2"/>
  <c r="J760" i="2"/>
  <c r="K271" i="2"/>
  <c r="J271" i="2" s="1"/>
  <c r="K120" i="2"/>
  <c r="K538" i="2"/>
  <c r="J538" i="2" s="1"/>
  <c r="K447" i="2"/>
  <c r="J447" i="2" s="1"/>
  <c r="K492" i="2"/>
  <c r="J492" i="2" s="1"/>
  <c r="K500" i="2"/>
  <c r="J500" i="2" s="1"/>
  <c r="H200" i="2"/>
  <c r="J397" i="2"/>
  <c r="J242" i="2"/>
  <c r="J244" i="2"/>
  <c r="K454" i="2" l="1"/>
  <c r="J454" i="2" s="1"/>
  <c r="J466" i="2"/>
  <c r="K334" i="2"/>
  <c r="K506" i="2"/>
  <c r="J506" i="2" s="1"/>
  <c r="H397" i="2"/>
  <c r="J243" i="2"/>
  <c r="K206" i="2"/>
  <c r="K119" i="2"/>
  <c r="K481" i="2"/>
  <c r="J351" i="2"/>
  <c r="J484" i="2"/>
  <c r="J412" i="2"/>
  <c r="J241" i="2"/>
  <c r="J195" i="2"/>
  <c r="J628" i="2"/>
  <c r="K537" i="2"/>
  <c r="J537" i="2" s="1"/>
  <c r="K499" i="2"/>
  <c r="J499" i="2" s="1"/>
  <c r="H396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5" i="2"/>
  <c r="H57" i="2"/>
  <c r="H58" i="2"/>
  <c r="H59" i="2"/>
  <c r="H60" i="2"/>
  <c r="H61" i="2"/>
  <c r="H62" i="2"/>
  <c r="H67" i="2"/>
  <c r="H68" i="2"/>
  <c r="H69" i="2"/>
  <c r="H70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1" i="2"/>
  <c r="H94" i="2"/>
  <c r="H97" i="2"/>
  <c r="J411" i="2" l="1"/>
  <c r="J483" i="2"/>
  <c r="K113" i="2"/>
  <c r="J113" i="2" s="1"/>
  <c r="K491" i="2"/>
  <c r="J491" i="2" s="1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8" i="2"/>
  <c r="H690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5" i="2"/>
  <c r="H919" i="2"/>
  <c r="H920" i="2"/>
  <c r="H921" i="2"/>
  <c r="H922" i="2"/>
  <c r="H923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41" i="2"/>
  <c r="H943" i="2"/>
  <c r="H946" i="2"/>
  <c r="H947" i="2"/>
  <c r="H948" i="2"/>
  <c r="H950" i="2"/>
  <c r="H953" i="2"/>
  <c r="H956" i="2"/>
  <c r="H957" i="2"/>
  <c r="H958" i="2"/>
  <c r="H959" i="2"/>
  <c r="H960" i="2"/>
  <c r="H961" i="2"/>
  <c r="H962" i="2"/>
  <c r="H963" i="2"/>
  <c r="H964" i="2"/>
  <c r="H965" i="2"/>
  <c r="H969" i="2"/>
  <c r="H971" i="2"/>
  <c r="H972" i="2"/>
  <c r="H973" i="2"/>
  <c r="H974" i="2"/>
  <c r="H976" i="2"/>
  <c r="H978" i="2"/>
  <c r="H982" i="2"/>
  <c r="H985" i="2"/>
  <c r="H988" i="2"/>
  <c r="H990" i="2"/>
  <c r="H991" i="2"/>
  <c r="H992" i="2"/>
  <c r="H993" i="2"/>
  <c r="H994" i="2"/>
  <c r="H995" i="2"/>
  <c r="H996" i="2"/>
  <c r="H997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21" i="2"/>
  <c r="H1022" i="2"/>
  <c r="H1028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5" i="2"/>
  <c r="H1116" i="2"/>
  <c r="H1117" i="2"/>
  <c r="H1119" i="2"/>
  <c r="H1121" i="2"/>
  <c r="H1122" i="2"/>
  <c r="H1123" i="2"/>
  <c r="H1124" i="2"/>
  <c r="H1125" i="2"/>
  <c r="H1126" i="2"/>
  <c r="H1127" i="2"/>
  <c r="H1128" i="2"/>
  <c r="H1129" i="2"/>
  <c r="H1130" i="2"/>
  <c r="H1131" i="2"/>
  <c r="H1133" i="2"/>
  <c r="H1134" i="2"/>
  <c r="H1135" i="2"/>
  <c r="H1136" i="2"/>
  <c r="H1137" i="2"/>
  <c r="J940" i="2"/>
  <c r="J942" i="2"/>
  <c r="J952" i="2"/>
  <c r="J955" i="2"/>
  <c r="J968" i="2"/>
  <c r="J970" i="2"/>
  <c r="J975" i="2"/>
  <c r="J977" i="2"/>
  <c r="J981" i="2"/>
  <c r="J984" i="2"/>
  <c r="J989" i="2"/>
  <c r="J998" i="2"/>
  <c r="J1027" i="2"/>
  <c r="J1029" i="2"/>
  <c r="J1120" i="2"/>
  <c r="J1118" i="2"/>
  <c r="J239" i="2" l="1"/>
  <c r="H1118" i="2"/>
  <c r="H1029" i="2"/>
  <c r="H998" i="2"/>
  <c r="H984" i="2"/>
  <c r="H977" i="2"/>
  <c r="H970" i="2"/>
  <c r="J954" i="2"/>
  <c r="H942" i="2"/>
  <c r="H1120" i="2"/>
  <c r="H1027" i="2"/>
  <c r="H989" i="2"/>
  <c r="H981" i="2"/>
  <c r="H975" i="2"/>
  <c r="H968" i="2"/>
  <c r="H952" i="2"/>
  <c r="H940" i="2"/>
  <c r="J482" i="2"/>
  <c r="J410" i="2"/>
  <c r="J238" i="2"/>
  <c r="K9" i="2"/>
  <c r="J9" i="2" s="1"/>
  <c r="J939" i="2"/>
  <c r="J983" i="2"/>
  <c r="J967" i="2"/>
  <c r="J1114" i="2"/>
  <c r="J1026" i="2"/>
  <c r="H955" i="2"/>
  <c r="J951" i="2"/>
  <c r="J914" i="2"/>
  <c r="J918" i="2"/>
  <c r="J926" i="2"/>
  <c r="H918" i="2" l="1"/>
  <c r="H951" i="2"/>
  <c r="H926" i="2"/>
  <c r="H914" i="2"/>
  <c r="H983" i="2"/>
  <c r="H1026" i="2"/>
  <c r="J966" i="2"/>
  <c r="H939" i="2"/>
  <c r="J237" i="2"/>
  <c r="J481" i="2"/>
  <c r="H954" i="2"/>
  <c r="K1137" i="2"/>
  <c r="J1137" i="2" s="1"/>
  <c r="J925" i="2"/>
  <c r="H967" i="2"/>
  <c r="H1114" i="2"/>
  <c r="J1113" i="2"/>
  <c r="J924" i="2"/>
  <c r="J917" i="2"/>
  <c r="J687" i="2"/>
  <c r="J689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37" i="2"/>
  <c r="H538" i="2"/>
  <c r="H539" i="2"/>
  <c r="H540" i="2"/>
  <c r="H541" i="2"/>
  <c r="H542" i="2"/>
  <c r="H543" i="2"/>
  <c r="H544" i="2"/>
  <c r="H545" i="2"/>
  <c r="H548" i="2"/>
  <c r="H549" i="2"/>
  <c r="H550" i="2"/>
  <c r="H551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22" i="2"/>
  <c r="H523" i="2"/>
  <c r="H524" i="2"/>
  <c r="H525" i="2"/>
  <c r="H526" i="2"/>
  <c r="H529" i="2"/>
  <c r="H530" i="2"/>
  <c r="H481" i="2"/>
  <c r="H482" i="2"/>
  <c r="H483" i="2"/>
  <c r="H484" i="2"/>
  <c r="H485" i="2"/>
  <c r="H486" i="2"/>
  <c r="H454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336" i="2"/>
  <c r="H338" i="2"/>
  <c r="H339" i="2"/>
  <c r="H344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8" i="2"/>
  <c r="H371" i="2"/>
  <c r="H372" i="2"/>
  <c r="H373" i="2"/>
  <c r="H374" i="2"/>
  <c r="H375" i="2"/>
  <c r="H381" i="2"/>
  <c r="H382" i="2"/>
  <c r="H384" i="2"/>
  <c r="H385" i="2"/>
  <c r="H387" i="2"/>
  <c r="H388" i="2"/>
  <c r="H389" i="2"/>
  <c r="H390" i="2"/>
  <c r="H392" i="2"/>
  <c r="H395" i="2"/>
  <c r="H402" i="2"/>
  <c r="H406" i="2"/>
  <c r="H407" i="2"/>
  <c r="H408" i="2"/>
  <c r="H409" i="2"/>
  <c r="H410" i="2"/>
  <c r="H411" i="2"/>
  <c r="H412" i="2"/>
  <c r="H413" i="2"/>
  <c r="H414" i="2"/>
  <c r="H421" i="2"/>
  <c r="H422" i="2"/>
  <c r="H423" i="2"/>
  <c r="H424" i="2"/>
  <c r="H425" i="2"/>
  <c r="H426" i="2"/>
  <c r="H427" i="2"/>
  <c r="H432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J335" i="2"/>
  <c r="J337" i="2"/>
  <c r="J343" i="2"/>
  <c r="J367" i="2"/>
  <c r="J391" i="2"/>
  <c r="J386" i="2"/>
  <c r="H113" i="2"/>
  <c r="H114" i="2"/>
  <c r="H115" i="2"/>
  <c r="H116" i="2"/>
  <c r="H117" i="2"/>
  <c r="H118" i="2"/>
  <c r="H121" i="2"/>
  <c r="H124" i="2"/>
  <c r="H125" i="2"/>
  <c r="H126" i="2"/>
  <c r="H127" i="2"/>
  <c r="H128" i="2"/>
  <c r="H129" i="2"/>
  <c r="H130" i="2"/>
  <c r="H131" i="2"/>
  <c r="H132" i="2"/>
  <c r="H133" i="2"/>
  <c r="H135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8" i="2"/>
  <c r="H241" i="2"/>
  <c r="H242" i="2"/>
  <c r="H243" i="2"/>
  <c r="H244" i="2"/>
  <c r="H245" i="2"/>
  <c r="H246" i="2"/>
  <c r="H247" i="2"/>
  <c r="H255" i="2"/>
  <c r="H256" i="2"/>
  <c r="H257" i="2"/>
  <c r="H258" i="2"/>
  <c r="H259" i="2"/>
  <c r="H265" i="2"/>
  <c r="H266" i="2"/>
  <c r="H267" i="2"/>
  <c r="H268" i="2"/>
  <c r="H269" i="2"/>
  <c r="H270" i="2"/>
  <c r="H272" i="2"/>
  <c r="H273" i="2"/>
  <c r="H274" i="2"/>
  <c r="H275" i="2"/>
  <c r="H276" i="2"/>
  <c r="H277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8" i="2"/>
  <c r="H311" i="2"/>
  <c r="H312" i="2"/>
  <c r="H313" i="2"/>
  <c r="H314" i="2"/>
  <c r="H315" i="2"/>
  <c r="H316" i="2"/>
  <c r="H317" i="2"/>
  <c r="H318" i="2"/>
  <c r="H319" i="2"/>
  <c r="H320" i="2"/>
  <c r="H328" i="2"/>
  <c r="H331" i="2"/>
  <c r="J310" i="2"/>
  <c r="J327" i="2"/>
  <c r="J330" i="2"/>
  <c r="H327" i="2" l="1"/>
  <c r="J342" i="2"/>
  <c r="H689" i="2"/>
  <c r="H330" i="2"/>
  <c r="H310" i="2"/>
  <c r="J383" i="2"/>
  <c r="J366" i="2"/>
  <c r="H337" i="2"/>
  <c r="H687" i="2"/>
  <c r="H924" i="2"/>
  <c r="H925" i="2"/>
  <c r="J230" i="2"/>
  <c r="H966" i="2"/>
  <c r="J206" i="2"/>
  <c r="H335" i="2"/>
  <c r="J334" i="2"/>
  <c r="J329" i="2"/>
  <c r="J326" i="2"/>
  <c r="H367" i="2"/>
  <c r="H343" i="2"/>
  <c r="J686" i="2"/>
  <c r="H917" i="2"/>
  <c r="J916" i="2"/>
  <c r="H1113" i="2"/>
  <c r="J1112" i="2"/>
  <c r="J309" i="2"/>
  <c r="J120" i="2"/>
  <c r="J123" i="2"/>
  <c r="J134" i="2"/>
  <c r="H105" i="2"/>
  <c r="H106" i="2"/>
  <c r="H110" i="2"/>
  <c r="H111" i="2"/>
  <c r="H112" i="2"/>
  <c r="J44" i="2"/>
  <c r="J71" i="2"/>
  <c r="J90" i="2"/>
  <c r="J93" i="2"/>
  <c r="J96" i="2"/>
  <c r="J104" i="2"/>
  <c r="J365" i="2" l="1"/>
  <c r="J341" i="2"/>
  <c r="H366" i="2"/>
  <c r="H342" i="2"/>
  <c r="H104" i="2"/>
  <c r="H123" i="2"/>
  <c r="H96" i="2"/>
  <c r="H90" i="2"/>
  <c r="H44" i="2"/>
  <c r="H134" i="2"/>
  <c r="H120" i="2"/>
  <c r="H916" i="2"/>
  <c r="H329" i="2"/>
  <c r="H93" i="2"/>
  <c r="H309" i="2"/>
  <c r="H326" i="2"/>
  <c r="H334" i="2"/>
  <c r="H230" i="2"/>
  <c r="H206" i="2"/>
  <c r="J325" i="2"/>
  <c r="H71" i="2"/>
  <c r="J66" i="2"/>
  <c r="J340" i="2"/>
  <c r="H341" i="2"/>
  <c r="J103" i="2"/>
  <c r="J95" i="2"/>
  <c r="J92" i="2"/>
  <c r="H1112" i="2"/>
  <c r="J1111" i="2"/>
  <c r="H686" i="2"/>
  <c r="J685" i="2"/>
  <c r="J364" i="2"/>
  <c r="J122" i="2"/>
  <c r="J119" i="2"/>
  <c r="F391" i="2"/>
  <c r="H391" i="2" s="1"/>
  <c r="F386" i="2"/>
  <c r="H365" i="2" l="1"/>
  <c r="H122" i="2"/>
  <c r="H95" i="2"/>
  <c r="H119" i="2"/>
  <c r="H685" i="2"/>
  <c r="H1111" i="2"/>
  <c r="H92" i="2"/>
  <c r="H340" i="2"/>
  <c r="H364" i="2"/>
  <c r="H325" i="2"/>
  <c r="H103" i="2"/>
  <c r="H66" i="2"/>
  <c r="J65" i="2"/>
  <c r="F383" i="2"/>
  <c r="H383" i="2" s="1"/>
  <c r="H386" i="2"/>
  <c r="H102" i="2" l="1"/>
  <c r="J102" i="2"/>
  <c r="J98" i="2"/>
  <c r="H65" i="2"/>
  <c r="J64" i="2"/>
  <c r="H98" i="2" l="1"/>
  <c r="H64" i="2"/>
  <c r="H63" i="2" l="1"/>
  <c r="J63" i="2"/>
  <c r="J10" i="2"/>
  <c r="H10" i="2" l="1"/>
</calcChain>
</file>

<file path=xl/sharedStrings.xml><?xml version="1.0" encoding="utf-8"?>
<sst xmlns="http://schemas.openxmlformats.org/spreadsheetml/2006/main" count="10071" uniqueCount="789">
  <si>
    <t>ВЕДОМСТВЕННАЯ СТРУКТУРА РАСХОДОВ БЮДЖЕТА МР "Жуковский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</si>
  <si>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</si>
  <si>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</si>
  <si>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</si>
  <si>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</si>
  <si>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</si>
  <si>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</si>
  <si>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МР "Жуковский район"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</si>
  <si>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</si>
  <si>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</si>
  <si>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</si>
  <si>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</si>
  <si>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</si>
  <si>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</si>
  <si>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04 0 00 00000</t>
  </si>
  <si>
    <t>Основное мероприятие "Содержание органов местного самоуправления"</t>
  </si>
  <si>
    <t>04 0 01 00000</t>
  </si>
  <si>
    <t>Центральный аппарат</t>
  </si>
  <si>
    <t>04 0 01 00440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</si>
  <si>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</si>
  <si>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</si>
  <si>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</si>
  <si>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</si>
  <si>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</si>
  <si>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</si>
  <si>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</si>
  <si>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</si>
  <si>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</si>
  <si>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</si>
  <si>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04 0 01 00410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</si>
  <si>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</si>
  <si>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</si>
  <si>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</si>
  <si>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</si>
  <si>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</si>
  <si>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04 0 01 00420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</si>
  <si>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</si>
  <si>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</si>
  <si>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</si>
  <si>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</si>
  <si>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</si>
  <si>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</si>
  <si>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</si>
  <si>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</si>
  <si>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контрольного органа муниципального образования</t>
  </si>
  <si>
    <t>83 0 00 00000</t>
  </si>
  <si>
    <t>83 0 00 00440</t>
  </si>
  <si>
    <t>Резервные фонды</t>
  </si>
  <si>
    <t>0111</t>
  </si>
  <si>
    <t>Муниципальная программа "Безопасность жизнедеятельности на территории Жуковского района"</t>
  </si>
  <si>
    <t>10 0 00 00000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</si>
  <si>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</si>
  <si>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10 0 01 00000</t>
  </si>
  <si>
    <t>Резервный фонд Администрации МР "Жуковский район"</t>
  </si>
  <si>
    <t>10 0 01 07060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</si>
  <si>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</si>
  <si>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</si>
  <si>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</si>
  <si>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</si>
  <si>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</si>
  <si>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04 0 01 00430</t>
  </si>
  <si>
    <t>Социальное обеспечение и иные выплаты населению</t>
  </si>
  <si>
    <t>300</t>
  </si>
  <si>
    <t>Иные выплаты населению</t>
  </si>
  <si>
    <t>360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</si>
  <si>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</si>
  <si>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05 0 00 00000</t>
  </si>
  <si>
    <t>Подпрограмма "Обеспечение жильем муниципальных служащих и работников бюджетной сферы"</t>
  </si>
  <si>
    <t>05 4 00 00000</t>
  </si>
  <si>
    <t>Основное мероприятие "Улучшение жилищных условий муниципальных служащих и работников бюджетной сферы"</t>
  </si>
  <si>
    <t>05 4 01 00000</t>
  </si>
  <si>
    <t>Улучшение жилищных условий муниципальных служащих и работников бюджетной сферы</t>
  </si>
  <si>
    <t>05 4 01 07020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</si>
  <si>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</si>
  <si>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</si>
  <si>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</si>
  <si>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</si>
  <si>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культуры в Жуковском районе"</t>
  </si>
  <si>
    <t>11 0 00 00000</t>
  </si>
  <si>
    <t>Подпрограмма "Обеспечение формирования и содержания архивных фондов в Жуковском районе"</t>
  </si>
  <si>
    <t>11 3 00 00000</t>
  </si>
  <si>
    <t>Основное мероприятие "Формирование, содержание архивных фондов и оказание информационных услуг"</t>
  </si>
  <si>
    <t>11 3 01 00000</t>
  </si>
  <si>
    <t>Субвенция на формирование и содержание архивных фондов</t>
  </si>
  <si>
    <t>11 3 01 00800</t>
  </si>
  <si>
    <t>Муниципальная программа "Кадровая политика муниципального образования муниципального района "Жуковский район"</t>
  </si>
  <si>
    <t>48 0 00 00000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</si>
  <si>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</si>
  <si>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48 0 01 00000</t>
  </si>
  <si>
    <t>Кадровый потенциал учреждений и повышение заинтересованности муниципальных служащих в качестве оказываемых услуг</t>
  </si>
  <si>
    <t>48 0 01 00670</t>
  </si>
  <si>
    <t>Стимулирование глав администраций</t>
  </si>
  <si>
    <t>48 0 01 00680</t>
  </si>
  <si>
    <t>Социальные выплаты</t>
  </si>
  <si>
    <t>48 0 01 00690</t>
  </si>
  <si>
    <t>Непрограммные расходы органов исполнительной власти муниципального района</t>
  </si>
  <si>
    <t>98 0 00 00000</t>
  </si>
  <si>
    <t>Осуществление мер по противодействию коррупции в границах поселения</t>
  </si>
  <si>
    <t>98 0 00 74100</t>
  </si>
  <si>
    <t>Межбюджетные трансферты</t>
  </si>
  <si>
    <t>500</t>
  </si>
  <si>
    <t>Иные межбюджетные трансферты</t>
  </si>
  <si>
    <t>540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</si>
  <si>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</si>
  <si>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</si>
  <si>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</si>
  <si>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</si>
  <si>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</si>
  <si>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</si>
  <si>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по государственной регистрации актов гражданского состояния</t>
  </si>
  <si>
    <t>87 0 00 59340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</si>
  <si>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</si>
  <si>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</si>
  <si>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</si>
  <si>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10 0 02 00000</t>
  </si>
  <si>
    <t>Развитие, содержание и организация функционирования муниципальной системы оповещения населения (оповещение)</t>
  </si>
  <si>
    <t>10 0 02 00710</t>
  </si>
  <si>
    <t>Создание и поддержание в состоянии постоянной готовности сил и средств гражданской обороны</t>
  </si>
  <si>
    <t>10 0 02 00730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</si>
  <si>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</si>
  <si>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10 0 02 00740</t>
  </si>
  <si>
    <t>Подготовка населения муниципального района в области ГОЧС</t>
  </si>
  <si>
    <t>10 0 02 00750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</si>
  <si>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</si>
  <si>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</si>
  <si>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обеспечение деятельности (оказание услуг) муниципальных учреждений</t>
  </si>
  <si>
    <t>10 0 01 00990</t>
  </si>
  <si>
    <t>Расходы на выплаты персоналу казенных учреждений</t>
  </si>
  <si>
    <t>110</t>
  </si>
  <si>
    <t>Организация информирования населения о чрезвычайных ситуациях (информирование)</t>
  </si>
  <si>
    <t>10 0 01 21010</t>
  </si>
  <si>
    <t>Организация пункта временного размещения населения, пострадавшего в чрезвычайных ситуациях (ПВР)</t>
  </si>
  <si>
    <t>10 0 01 21020</t>
  </si>
  <si>
    <t>Создание и своевременное восполнение резерва материальных ресурсов для ликвидации чрезвычайных ситуаций</t>
  </si>
  <si>
    <t>10 0 01 21030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</si>
  <si>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</si>
  <si>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10 0 01 21040</t>
  </si>
  <si>
    <t>Организация содержания, эксплуатации и развития системы-112</t>
  </si>
  <si>
    <t>10 0 01 60130</t>
  </si>
  <si>
    <t>Основное мероприятие "Создание, содержание и организация деятельности аварийно-спасательных формирований"</t>
  </si>
  <si>
    <t>10 0 03 00000</t>
  </si>
  <si>
    <t>Организация функционирования нештатного аварийно-спасательного формирования на базе муниципального предприятия</t>
  </si>
  <si>
    <t>10 0 03 74500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</si>
  <si>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</si>
  <si>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10 0 04 00000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</si>
  <si>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</si>
  <si>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10 0 04 74400</t>
  </si>
  <si>
    <t>Осуществление мероприятий по обеспечению безопасности людей на водных объектах, охране их жизни и здоровья</t>
  </si>
  <si>
    <t>10 0 04 74600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</si>
  <si>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</si>
  <si>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10 0 04 74700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</si>
  <si>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</si>
  <si>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10 0 05 00000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</si>
  <si>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</si>
  <si>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10 0 05 00770</t>
  </si>
  <si>
    <t>Другие вопросы в области национальной безопасности и правоохранительной деятельности</t>
  </si>
  <si>
    <t>0314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</si>
  <si>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</si>
  <si>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10 0 06 00000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</si>
  <si>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</si>
  <si>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10 0 06 00800</t>
  </si>
  <si>
    <t>Реализация мероприятий по взаимодействию с поселениями</t>
  </si>
  <si>
    <t>10 0 06 70660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</si>
  <si>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</si>
  <si>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10 0 06 74800</t>
  </si>
  <si>
    <t>Основное мероприятие "Совершенствование защиты государственной тайны"</t>
  </si>
  <si>
    <t>10 0 07 00000</t>
  </si>
  <si>
    <t>Совершенствование защиты государственной тайны</t>
  </si>
  <si>
    <t>10 0 07 70720</t>
  </si>
  <si>
    <t>Муниципальная программа "Патриотическое воспитание населения Жуковского района и подготовка граждан к военной службе"</t>
  </si>
  <si>
    <t>47 0 00 00000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</si>
  <si>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</si>
  <si>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47 0 01 00000</t>
  </si>
  <si>
    <t>Реализация мероприятий</t>
  </si>
  <si>
    <t>47 0 01 00710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</si>
  <si>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</si>
  <si>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</si>
  <si>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</si>
  <si>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</si>
  <si>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</si>
  <si>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</si>
  <si>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</si>
  <si>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</si>
  <si>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</si>
  <si>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</si>
  <si>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</si>
  <si>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</si>
  <si>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</si>
  <si>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</si>
  <si>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</si>
  <si>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</si>
  <si>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</si>
  <si>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</si>
  <si>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</si>
  <si>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</si>
  <si>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</si>
  <si>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</si>
  <si>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</si>
  <si>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</si>
  <si>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</si>
  <si>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</si>
  <si>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</si>
  <si>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</si>
  <si>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</si>
  <si>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</si>
  <si>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</si>
  <si>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</si>
  <si>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</si>
  <si>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</si>
  <si>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</si>
  <si>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</si>
  <si>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</si>
  <si>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</si>
  <si>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</si>
  <si>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</si>
  <si>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</si>
  <si>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</si>
  <si>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</si>
  <si>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</si>
  <si>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</si>
  <si>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</si>
  <si>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</si>
  <si>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</si>
  <si>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</si>
  <si>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</si>
  <si>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</si>
  <si>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</si>
  <si>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</si>
  <si>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</si>
  <si>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</si>
  <si>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</si>
  <si>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</si>
  <si>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</si>
  <si>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</si>
  <si>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</si>
  <si>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</si>
  <si>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</si>
  <si>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</si>
  <si>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</si>
  <si>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</si>
  <si>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</si>
  <si>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Другие вопросы в области национальной экономики</t>
  </si>
  <si>
    <t>0412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</si>
  <si>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</si>
  <si>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</si>
  <si>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</si>
  <si>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</si>
  <si>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</si>
  <si>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</si>
  <si>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</si>
  <si>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</si>
  <si>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</si>
  <si>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</si>
  <si>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</si>
  <si>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</si>
  <si>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</si>
  <si>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</si>
  <si>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</si>
  <si>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</si>
  <si>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</si>
  <si>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</si>
  <si>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</si>
  <si>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</si>
  <si>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</si>
  <si>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</si>
  <si>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</si>
  <si>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</si>
  <si>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</si>
  <si>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</si>
  <si>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</si>
  <si>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</si>
  <si>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</si>
  <si>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</si>
  <si>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</si>
  <si>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</si>
  <si>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Проведение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</si>
  <si>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</si>
  <si>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</si>
  <si>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</si>
  <si>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</si>
  <si>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</si>
  <si>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</si>
  <si>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</si>
  <si>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</si>
  <si>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</si>
  <si>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</si>
  <si>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</si>
  <si>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</si>
  <si>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</si>
  <si>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</si>
  <si>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</si>
  <si>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</si>
  <si>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</si>
  <si>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</si>
  <si>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</si>
  <si>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</si>
  <si>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</si>
  <si>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</si>
  <si>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</si>
  <si>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</si>
  <si>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</si>
  <si>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</si>
  <si>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</si>
  <si>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</si>
  <si>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</si>
  <si>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</si>
  <si>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</si>
  <si>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</si>
  <si>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</si>
  <si>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</si>
  <si>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</si>
  <si>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</si>
  <si>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</si>
  <si>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</si>
  <si>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</si>
  <si>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</si>
  <si>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</si>
  <si>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</si>
  <si>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</si>
  <si>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</si>
  <si>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</si>
  <si>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</si>
  <si>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</si>
  <si>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</si>
  <si>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</si>
  <si>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51 0 00 00000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</si>
  <si>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</si>
  <si>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</si>
  <si>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Обеспечение финансовой устойчивости муниципальных образований Калужской области</t>
  </si>
  <si>
    <t>51 0 02 S0250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</si>
  <si>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</si>
  <si>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</si>
  <si>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</si>
  <si>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</si>
  <si>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</si>
  <si>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</si>
  <si>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</si>
  <si>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</si>
  <si>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</si>
  <si>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</si>
  <si>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</si>
  <si>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</si>
  <si>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</si>
  <si>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</si>
  <si>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</si>
  <si>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</si>
  <si>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</si>
  <si>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</si>
  <si>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</si>
  <si>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</si>
  <si>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</si>
  <si>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</si>
  <si>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</si>
  <si>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</si>
  <si>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</si>
  <si>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</si>
  <si>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</si>
  <si>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</si>
  <si>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</si>
  <si>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</si>
  <si>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</si>
  <si>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</si>
  <si>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</si>
  <si>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</si>
  <si>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</si>
  <si>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</si>
  <si>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</si>
  <si>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</si>
  <si>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</si>
  <si>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</si>
  <si>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</si>
  <si>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</si>
  <si>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</si>
  <si>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</si>
  <si>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</si>
  <si>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</si>
  <si>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</si>
  <si>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</si>
  <si>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</si>
  <si>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</si>
  <si>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</si>
  <si>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</si>
  <si>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</si>
  <si>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</si>
  <si>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</si>
  <si>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</si>
  <si>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Обеспечение комплексного развития сельских территорий</t>
  </si>
  <si>
    <t>08 1 01 L5760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</si>
  <si>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</si>
  <si>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</si>
  <si>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</si>
  <si>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</si>
  <si>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</si>
  <si>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</si>
  <si>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</si>
  <si>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</si>
  <si>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</si>
  <si>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</si>
  <si>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Другие вопросы в области социальной политики</t>
  </si>
  <si>
    <t>1006</t>
  </si>
  <si>
    <t>Муниципальная программа "Социальная поддержка граждан в Жуковском районе"</t>
  </si>
  <si>
    <t>03 0 00 00000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</si>
  <si>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</si>
  <si>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</si>
  <si>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</si>
  <si>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</si>
  <si>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</si>
  <si>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</si>
  <si>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</si>
  <si>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</si>
  <si>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</si>
  <si>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</si>
  <si>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</si>
  <si>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</si>
  <si>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</si>
  <si>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</si>
  <si>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</si>
  <si>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</si>
  <si>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</si>
  <si>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</si>
  <si>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</si>
  <si>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</si>
  <si>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</si>
  <si>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</si>
  <si>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</si>
  <si>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</si>
  <si>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Субсидии бюджетным учреждениям</t>
  </si>
  <si>
    <t>610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</si>
  <si>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</si>
  <si>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</si>
  <si>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</si>
  <si>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</si>
  <si>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</si>
  <si>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</si>
  <si>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</si>
  <si>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</si>
  <si>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</si>
  <si>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</si>
  <si>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</si>
  <si>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</si>
  <si>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</si>
  <si>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</si>
  <si>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</si>
  <si>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</si>
  <si>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</si>
  <si>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</si>
  <si>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</si>
  <si>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Отдел социальной защиты населения Жуковского района</t>
  </si>
  <si>
    <t>005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</si>
  <si>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</si>
  <si>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</si>
  <si>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</si>
  <si>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</si>
  <si>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</si>
  <si>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</si>
  <si>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</si>
  <si>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</si>
  <si>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</si>
  <si>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</si>
  <si>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</si>
  <si>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</si>
  <si>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</si>
  <si>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</si>
  <si>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</si>
  <si>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</si>
  <si>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</si>
  <si>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03 1 01 03080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</si>
  <si>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</si>
  <si>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</si>
  <si>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</si>
  <si>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</si>
  <si>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</si>
  <si>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</si>
  <si>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</si>
  <si>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</si>
  <si>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</si>
  <si>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</si>
  <si>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</si>
  <si>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</si>
  <si>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</si>
  <si>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</si>
  <si>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Реализация мероприятий по оказанию адресной социальной помощи семьям участников СВО</t>
  </si>
  <si>
    <t>03 1 03 03070</t>
  </si>
  <si>
    <t>Меры социальной поддержки по улучшению жилищных условий многодетных семей в соответствии с пунктом 2 статьи 7.1 Калужской области "О статусе многодетной семьи в Калужской области и мерах ее социальной поддержки"</t>
  </si>
  <si>
    <t>03 1 P1 04280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</si>
  <si>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</si>
  <si>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</si>
  <si>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</si>
  <si>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</si>
  <si>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</si>
  <si>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</si>
  <si>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</si>
  <si>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</si>
  <si>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</si>
  <si>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</si>
  <si>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</si>
  <si>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</si>
  <si>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</si>
  <si>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</si>
  <si>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</si>
  <si>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</si>
  <si>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</si>
  <si>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</si>
  <si>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</si>
  <si>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</si>
  <si>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</si>
  <si>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</si>
  <si>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</si>
  <si>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</si>
  <si>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</si>
  <si>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</si>
  <si>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</si>
  <si>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</si>
  <si>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</si>
  <si>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</si>
  <si>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</si>
  <si>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</si>
  <si>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</si>
  <si>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</si>
  <si>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</si>
  <si>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</si>
  <si>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</si>
  <si>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</si>
  <si>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</si>
  <si>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</si>
  <si>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</si>
  <si>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</si>
  <si>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</si>
  <si>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</si>
  <si>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</si>
  <si>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</si>
  <si>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</si>
  <si>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</si>
  <si>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</si>
  <si>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</si>
  <si>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</si>
  <si>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</si>
  <si>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</si>
  <si>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</si>
  <si>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</si>
  <si>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</si>
  <si>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</si>
  <si>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</si>
  <si>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</si>
  <si>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</si>
  <si>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</si>
  <si>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</si>
  <si>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</si>
  <si>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</si>
  <si>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</si>
  <si>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</si>
  <si>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</si>
  <si>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</si>
  <si>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</si>
  <si>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</si>
  <si>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</si>
  <si>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</si>
  <si>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</si>
  <si>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</si>
  <si>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</si>
  <si>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</si>
  <si>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</si>
  <si>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</si>
  <si>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</si>
  <si>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</si>
  <si>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</si>
  <si>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</si>
  <si>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</si>
  <si>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</si>
  <si>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</si>
  <si>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</si>
  <si>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</si>
  <si>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</si>
  <si>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</si>
  <si>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</si>
  <si>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</si>
  <si>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</si>
  <si>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</si>
  <si>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</si>
  <si>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</si>
  <si>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</si>
  <si>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</si>
  <si>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</si>
  <si>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</si>
  <si>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</si>
  <si>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</si>
  <si>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</si>
  <si>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</si>
  <si>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</si>
  <si>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</si>
  <si>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</si>
  <si>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</si>
  <si>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</si>
  <si>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</si>
  <si>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</si>
  <si>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</si>
  <si>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</si>
  <si>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</si>
  <si>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</si>
  <si>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</si>
  <si>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</si>
  <si>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</si>
  <si>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</si>
  <si>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</si>
  <si>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</si>
  <si>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</si>
  <si>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</si>
  <si>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</si>
  <si>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</si>
  <si>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</si>
  <si>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</si>
  <si>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</si>
  <si>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</si>
  <si>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</si>
  <si>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</si>
  <si>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</si>
  <si>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</si>
  <si>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</si>
  <si>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</si>
  <si>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</si>
  <si>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</si>
  <si>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</si>
  <si>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</si>
  <si>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</si>
  <si>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</si>
  <si>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</si>
  <si>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</si>
  <si>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</si>
  <si>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</si>
  <si>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S6320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</si>
  <si>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</si>
  <si>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</si>
  <si>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</si>
  <si>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02 1 02 16310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</si>
  <si>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</si>
  <si>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</si>
  <si>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</si>
  <si>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</si>
  <si>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</si>
  <si>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</si>
  <si>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</si>
  <si>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</si>
  <si>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</si>
  <si>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</si>
  <si>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</si>
  <si>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02 2 01 16330</t>
  </si>
  <si>
    <t>Осуществление ежемесячных денежных выплат работникам муниципальных общеобразовательных организаций области</t>
  </si>
  <si>
    <t>02 2 01 16340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</si>
  <si>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</si>
  <si>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</si>
  <si>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</si>
  <si>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</si>
  <si>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</si>
  <si>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</si>
  <si>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</si>
  <si>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</si>
  <si>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</si>
  <si>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02 2 03 16910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</si>
  <si>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</si>
  <si>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</si>
  <si>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</si>
  <si>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02 2 04 16920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</si>
  <si>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</si>
  <si>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</si>
  <si>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</si>
  <si>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</si>
  <si>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</si>
  <si>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</si>
  <si>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</si>
  <si>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</si>
  <si>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</si>
  <si>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</si>
  <si>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</si>
  <si>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</si>
  <si>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</si>
  <si>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</si>
  <si>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</si>
  <si>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</si>
  <si>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</si>
  <si>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</si>
  <si>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</si>
  <si>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</si>
  <si>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</si>
  <si>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</si>
  <si>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</si>
  <si>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</si>
  <si>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</si>
  <si>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</si>
  <si>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</si>
  <si>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</si>
  <si>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</si>
  <si>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</si>
  <si>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</si>
  <si>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</si>
  <si>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</si>
  <si>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</si>
  <si>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</si>
  <si>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</si>
  <si>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</si>
  <si>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</si>
  <si>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</si>
  <si>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Выплата компенсации части родительской платы за присмотр и уход за ребенком</t>
  </si>
  <si>
    <t>02 1 02 16030</t>
  </si>
  <si>
    <t>Всего</t>
  </si>
  <si>
    <t>за 2024 год</t>
  </si>
  <si>
    <t>Региональный проект "Патриотическое воспитание граждан Российской Федерации"</t>
  </si>
  <si>
    <t>Утвержденный план</t>
  </si>
  <si>
    <t>Поправки (+,-)</t>
  </si>
  <si>
    <t>Уточненный план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</si>
  <si>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</si>
  <si>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</si>
  <si>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51 0 06 00530</t>
  </si>
  <si>
    <t>Основное мероприятие "Проведение комплексных кадастровых работ"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</si>
  <si>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</si>
  <si>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58 0 01 00000</t>
  </si>
  <si>
    <t>58 0 01 07010</t>
  </si>
  <si>
    <t>58 0 01 07030</t>
  </si>
  <si>
    <t xml:space="preserve">  Резервный фонд</t>
  </si>
  <si>
    <t xml:space="preserve"> Иные бюджетные ассигнования</t>
  </si>
  <si>
    <t xml:space="preserve">  Уплата налогов, сборов и иных платежей</t>
  </si>
  <si>
    <t>47 0 01 07060</t>
  </si>
  <si>
    <t>51 0 02 00150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</si>
  <si>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</si>
  <si>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8</t>
  </si>
  <si>
    <t xml:space="preserve">Приложение №2 к решению Районного Собрания МО  "Жуковский район" "О внесении изменений и дополнений в решение "О бюджете МО "Жуковский район" на 2024 год и на плановый период 2025 и 2026 годов"  </t>
  </si>
  <si>
    <t>Межбюджэетные трансферты</t>
  </si>
  <si>
    <t>Резервный фонд</t>
  </si>
  <si>
    <t xml:space="preserve"> Муниципальная программа "Безопасность жизнедеятельности на территории Жуковского района"</t>
  </si>
  <si>
    <t>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</si>
  <si>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</si>
  <si>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</si>
  <si>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</si>
  <si>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Иные межбюджетные трансферты</t>
  </si>
  <si>
    <t xml:space="preserve"> Основное мероприятие "Реализация программы местных инициатив"</t>
  </si>
  <si>
    <t xml:space="preserve">  Основное мероприятие "Совершенствование и развитие сети автомобильных дорог"</t>
  </si>
  <si>
    <t xml:space="preserve"> Реализация мероприятий подпрограммы "Совершенствование и развитие сети автомобильных дорог  района"</t>
  </si>
  <si>
    <t xml:space="preserve">  Реализация мероприятий</t>
  </si>
  <si>
    <t>80 0 00 00660</t>
  </si>
  <si>
    <t xml:space="preserve">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</si>
  <si>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58 0 00 S6280</t>
  </si>
  <si>
    <t xml:space="preserve"> Реализация мероприятий в области градостроительства района</t>
  </si>
  <si>
    <t>58 0 00 86240</t>
  </si>
  <si>
    <t xml:space="preserve"> Муниципальная программа "Совершенствование системы управления общественными финансами в муниципальном районе "Жуковский район"</t>
  </si>
  <si>
    <t>Реализация проектов развития общественной инфраструктуры муниципальных образований, основанных на местных инициативах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</si>
  <si>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</si>
  <si>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 xml:space="preserve">  Закупка товаров, работ и услуг для обеспечения государственных (муниципальных) нужд</t>
  </si>
  <si>
    <t>24 2 01 S5070</t>
  </si>
  <si>
    <t xml:space="preserve"> Расходы за счет средств, поступивших от оказания благотворительной помощи</t>
  </si>
  <si>
    <t>47 0 01 70960</t>
  </si>
  <si>
    <t xml:space="preserve"> Межбюджетные трансферты</t>
  </si>
  <si>
    <t xml:space="preserve">003 </t>
  </si>
  <si>
    <t>Обеспечение проведения выборов и референдумов</t>
  </si>
  <si>
    <t>0107</t>
  </si>
  <si>
    <t xml:space="preserve"> Реализация мероприятий по оказанию социальной поддержки гражданам РФ и иностранным гражданам, поступившим на военную службу по контракту для прохождения военной службы</t>
  </si>
  <si>
    <t xml:space="preserve"> Социальное обеспечение и иные выплаты населению</t>
  </si>
  <si>
    <t>03 1 03 03090</t>
  </si>
  <si>
    <t xml:space="preserve"> Непрограммные расходы органов исполнительной власти муниципального района</t>
  </si>
  <si>
    <t>98 0 00 70960</t>
  </si>
  <si>
    <t xml:space="preserve"> Расходы на выплаты персоналу государственных (муниципальных) органов</t>
  </si>
  <si>
    <t xml:space="preserve"> Подпрограмма "Организация отдыха и оздоровление детей Жуковского района"</t>
  </si>
  <si>
    <t xml:space="preserve"> Организация отдыха и оздоровления детей</t>
  </si>
  <si>
    <t>Основное мероприятие "Обновление содержания образования, поддержка конкурсного движения и проведение мероприятий с работниками системы образования, направленных на развития образования"</t>
  </si>
  <si>
    <t>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</si>
  <si>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02 2 06 16520</t>
  </si>
  <si>
    <t>02 2 06 00000</t>
  </si>
  <si>
    <t>Основное мероприятие "Оказание государственной поддержки местным бюджетам в целях реализации школьных инициатив"</t>
  </si>
  <si>
    <t xml:space="preserve">  Реализация школьных инициатив</t>
  </si>
  <si>
    <t>02 2 05 S0190</t>
  </si>
  <si>
    <t>02 2 05 00000</t>
  </si>
  <si>
    <t xml:space="preserve"> Расходы на выплаты персоналу казенных учреждений</t>
  </si>
  <si>
    <t xml:space="preserve">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</si>
  <si>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</si>
  <si>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02 2 01 50500</t>
  </si>
  <si>
    <t>Оказание меры социальной поддержки по предоставлению бесплатного одноразового горячего питания детям из многодетных семей.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</si>
  <si>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02 4 01 16930</t>
  </si>
  <si>
    <t>Исполнение судебных актов</t>
  </si>
  <si>
    <t>830</t>
  </si>
  <si>
    <t xml:space="preserve"> Основное мероприятие "Социальное обеспечение и иные выплаты населению"</t>
  </si>
  <si>
    <t xml:space="preserve"> Социальные выплаты гражданам, кроме публичных нормативных социальных выплат</t>
  </si>
  <si>
    <t xml:space="preserve"> Оплата жилищно-коммунальных услуг отдельным категориям граждан</t>
  </si>
  <si>
    <t>03 1 01 5250F</t>
  </si>
  <si>
    <t xml:space="preserve"> Общее образование</t>
  </si>
  <si>
    <t>Основное мероприятие "Поощрение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</si>
  <si>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</si>
  <si>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15 0 01 00000</t>
  </si>
  <si>
    <t>15 0 01 86060</t>
  </si>
  <si>
    <t xml:space="preserve">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</si>
  <si>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Поощрение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</si>
  <si>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98 0 00 55490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</si>
</sst>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  <xf numFmtId="0" fontId="3" fillId="0" borderId="1">
      <alignment horizontal="center"/>
    </xf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vertical="top" wrapText="1"/>
    </xf>
    <xf numFmtId="0" fontId="4" fillId="0" borderId="2" xfId="11">
      <alignment horizontal="center" vertical="center" shrinkToFit="1"/>
    </xf>
    <xf numFmtId="49" fontId="4" fillId="0" borderId="2" xfId="12">
      <alignment horizontal="left" vertical="top" wrapText="1"/>
    </xf>
    <xf numFmtId="49" fontId="1" fillId="0" borderId="2" xfId="16">
      <alignment horizontal="left" vertical="top" wrapText="1"/>
    </xf>
    <xf numFmtId="0" fontId="1" fillId="0" borderId="4" xfId="19"/>
    <xf numFmtId="0" fontId="4" fillId="0" borderId="2" xfId="18">
      <alignment horizontal="left"/>
    </xf>
    <xf numFmtId="0" fontId="1" fillId="4" borderId="1" xfId="27" applyFont="1" applyFill="1" applyAlignment="1">
      <alignment vertical="top" wrapText="1"/>
    </xf>
    <xf numFmtId="2" fontId="1" fillId="4" borderId="2" xfId="27" applyNumberFormat="1" applyFont="1" applyFill="1" applyBorder="1" applyAlignment="1">
      <alignment vertical="top" wrapText="1"/>
    </xf>
    <xf numFmtId="0" fontId="1" fillId="4" borderId="12" xfId="27" applyFont="1" applyFill="1" applyBorder="1" applyAlignment="1">
      <alignment vertical="top" wrapText="1"/>
    </xf>
    <xf numFmtId="0" fontId="1" fillId="4" borderId="2" xfId="27" applyFont="1" applyFill="1" applyBorder="1" applyAlignment="1">
      <alignment vertical="top" wrapText="1"/>
    </xf>
    <xf numFmtId="0" fontId="1" fillId="0" borderId="1" xfId="2"/>
    <xf numFmtId="0" fontId="2" fillId="0" borderId="1" xfId="3"/>
    <xf numFmtId="0" fontId="4" fillId="0" borderId="2" xfId="11" applyAlignment="1">
      <alignment horizontal="center" shrinkToFit="1"/>
    </xf>
    <xf numFmtId="0" fontId="1" fillId="0" borderId="3" xfId="10"/>
    <xf numFmtId="4" fontId="1" fillId="0" borderId="5" xfId="3" applyNumberFormat="1" applyFont="1" applyBorder="1"/>
    <xf numFmtId="49" fontId="1" fillId="0" borderId="2" xfId="14" applyAlignment="1">
      <alignment horizontal="center" wrapText="1"/>
    </xf>
    <xf numFmtId="0" fontId="1" fillId="0" borderId="2" xfId="27" applyFont="1" applyFill="1" applyBorder="1" applyAlignment="1">
      <alignment vertical="top" wrapText="1"/>
    </xf>
    <xf numFmtId="4" fontId="0" fillId="0" borderId="0" xfId="0" applyNumberFormat="1" applyProtection="1">
      <protection locked="0"/>
    </xf>
    <xf numFmtId="49" fontId="4" fillId="0" borderId="5" xfId="3" applyNumberFormat="1" applyFont="1" applyBorder="1" applyAlignment="1">
      <alignment horizontal="center" vertical="center"/>
    </xf>
    <xf numFmtId="1" fontId="1" fillId="0" borderId="2" xfId="12" applyNumberFormat="1" applyFont="1" applyAlignment="1">
      <alignment horizontal="center" shrinkToFit="1"/>
    </xf>
    <xf numFmtId="4" fontId="4" fillId="2" borderId="2" xfId="15" applyAlignment="1">
      <alignment shrinkToFit="1"/>
    </xf>
    <xf numFmtId="4" fontId="1" fillId="2" borderId="2" xfId="17" applyAlignment="1">
      <alignment shrinkToFit="1"/>
    </xf>
    <xf numFmtId="0" fontId="1" fillId="0" borderId="1" xfId="1" applyAlignment="1">
      <alignment horizontal="center" wrapText="1"/>
    </xf>
    <xf numFmtId="0" fontId="4" fillId="0" borderId="2" xfId="18" applyAlignment="1">
      <alignment horizontal="center"/>
    </xf>
    <xf numFmtId="0" fontId="1" fillId="0" borderId="4" xfId="19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" fillId="0" borderId="1" xfId="1" applyAlignment="1">
      <alignment horizontal="left" wrapText="1"/>
    </xf>
    <xf numFmtId="49" fontId="4" fillId="0" borderId="2" xfId="13" applyAlignment="1">
      <alignment horizontal="center" wrapText="1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4" fontId="10" fillId="0" borderId="15" xfId="0" applyNumberFormat="1" applyFont="1" applyBorder="1" applyProtection="1">
      <protection locked="0"/>
    </xf>
    <xf numFmtId="4" fontId="1" fillId="2" borderId="16" xfId="17" applyBorder="1" applyAlignment="1">
      <alignment shrinkToFit="1"/>
    </xf>
    <xf numFmtId="4" fontId="1" fillId="2" borderId="17" xfId="17" applyBorder="1" applyAlignment="1">
      <alignment shrinkToFit="1"/>
    </xf>
    <xf numFmtId="0" fontId="10" fillId="0" borderId="0" xfId="0" applyFont="1" applyProtection="1">
      <protection locked="0"/>
    </xf>
    <xf numFmtId="0" fontId="10" fillId="0" borderId="5" xfId="0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1" fillId="2" borderId="18" xfId="17" applyBorder="1" applyAlignment="1">
      <alignment shrinkToFit="1"/>
    </xf>
    <xf numFmtId="4" fontId="1" fillId="2" borderId="19" xfId="17" applyBorder="1" applyAlignment="1">
      <alignment shrinkToFit="1"/>
    </xf>
    <xf numFmtId="4" fontId="1" fillId="2" borderId="20" xfId="17" applyBorder="1" applyAlignment="1">
      <alignment shrinkToFit="1"/>
    </xf>
    <xf numFmtId="4" fontId="10" fillId="0" borderId="0" xfId="0" applyNumberFormat="1" applyFont="1" applyProtection="1">
      <protection locked="0"/>
    </xf>
    <xf numFmtId="4" fontId="1" fillId="2" borderId="5" xfId="17" applyBorder="1" applyAlignment="1">
      <alignment shrinkToFit="1"/>
    </xf>
    <xf numFmtId="4" fontId="1" fillId="2" borderId="21" xfId="17" applyBorder="1" applyAlignment="1">
      <alignment shrinkToFit="1"/>
    </xf>
    <xf numFmtId="4" fontId="14" fillId="0" borderId="5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49" fontId="8" fillId="0" borderId="2" xfId="16" applyFont="1">
      <alignment horizontal="left" vertical="top" wrapText="1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12" fillId="4" borderId="8" xfId="2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8" fillId="0" borderId="1" xfId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" xfId="7">
      <alignment horizontal="right"/>
    </xf>
    <xf numFmtId="0" fontId="0" fillId="0" borderId="1" xfId="0" applyBorder="1"/>
    <xf numFmtId="0" fontId="1" fillId="0" borderId="1" xfId="1">
      <alignment horizontal="left" vertical="top" wrapText="1"/>
    </xf>
    <xf numFmtId="0" fontId="3" fillId="0" borderId="1" xfId="5">
      <alignment horizontal="center" wrapText="1"/>
    </xf>
    <xf numFmtId="0" fontId="0" fillId="0" borderId="0" xfId="0"/>
    <xf numFmtId="0" fontId="3" fillId="0" borderId="1" xfId="6">
      <alignment horizontal="center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>
      <alignment horizontal="center" vertical="center"/>
    </xf>
    <xf numFmtId="4" fontId="14" fillId="0" borderId="6" xfId="0" applyNumberFormat="1" applyFont="1" applyBorder="1" applyAlignment="1" applyProtection="1">
      <alignment horizontal="center" vertical="center"/>
      <protection locked="0"/>
    </xf>
    <xf numFmtId="4" fontId="14" fillId="0" borderId="7" xfId="0" applyNumberFormat="1" applyFont="1" applyBorder="1" applyAlignment="1">
      <alignment horizontal="center" vertical="center"/>
    </xf>
    <xf numFmtId="0" fontId="15" fillId="0" borderId="1" xfId="3" applyFont="1" applyAlignment="1">
      <alignment wrapText="1"/>
    </xf>
    <xf numFmtId="0" fontId="16" fillId="0" borderId="0" xfId="0" applyFont="1" applyAlignment="1">
      <alignment wrapText="1"/>
    </xf>
    <xf numFmtId="0" fontId="12" fillId="4" borderId="9" xfId="28" applyFont="1" applyFill="1" applyBorder="1" applyAlignment="1">
      <alignment horizontal="center" vertical="center" wrapText="1"/>
    </xf>
    <xf numFmtId="0" fontId="12" fillId="4" borderId="11" xfId="28" applyFont="1" applyFill="1" applyBorder="1" applyAlignment="1">
      <alignment horizontal="center" vertical="center" wrapText="1"/>
    </xf>
    <xf numFmtId="0" fontId="1" fillId="0" borderId="1" xfId="20">
      <alignment horizontal="left" wrapText="1"/>
    </xf>
    <xf numFmtId="0" fontId="11" fillId="0" borderId="2" xfId="8" applyFont="1">
      <alignment horizontal="center" vertical="center" wrapText="1"/>
    </xf>
    <xf numFmtId="0" fontId="11" fillId="0" borderId="2" xfId="8" applyFont="1" applyAlignment="1">
      <alignment horizontal="center" wrapText="1"/>
    </xf>
    <xf numFmtId="0" fontId="12" fillId="4" borderId="10" xfId="2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wrapText="1"/>
      <protection locked="0"/>
    </xf>
    <xf numFmtId="0" fontId="17" fillId="0" borderId="1" xfId="0" applyFont="1" applyBorder="1" applyAlignment="1">
      <alignment wrapText="1"/>
    </xf>
  </cellXfs>
  <cellStyles count="29">
    <cellStyle name="br" xfId="23" xr:uid="{00000000-0005-0000-0000-000017000000}"/>
    <cellStyle name="col" xfId="22" xr:uid="{00000000-0005-0000-0000-000016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8" xr:uid="{00000000-0005-0000-0000-000008000000}"/>
    <cellStyle name="xl24" xfId="11" xr:uid="{00000000-0005-0000-0000-00000B000000}"/>
    <cellStyle name="xl25" xfId="12" xr:uid="{00000000-0005-0000-0000-00000C000000}"/>
    <cellStyle name="xl26" xfId="16" xr:uid="{00000000-0005-0000-0000-000010000000}"/>
    <cellStyle name="xl27" xfId="18" xr:uid="{00000000-0005-0000-0000-000012000000}"/>
    <cellStyle name="xl28" xfId="19" xr:uid="{00000000-0005-0000-0000-000013000000}"/>
    <cellStyle name="xl29" xfId="13" xr:uid="{00000000-0005-0000-0000-00000D000000}"/>
    <cellStyle name="xl30" xfId="14" xr:uid="{00000000-0005-0000-0000-00000E000000}"/>
    <cellStyle name="xl31" xfId="20" xr:uid="{00000000-0005-0000-0000-000014000000}"/>
    <cellStyle name="xl32" xfId="4" xr:uid="{00000000-0005-0000-0000-000004000000}"/>
    <cellStyle name="xl33" xfId="5" xr:uid="{00000000-0005-0000-0000-000005000000}"/>
    <cellStyle name="xl34" xfId="6" xr:uid="{00000000-0005-0000-0000-000006000000}"/>
    <cellStyle name="xl35" xfId="7" xr:uid="{00000000-0005-0000-0000-000007000000}"/>
    <cellStyle name="xl36" xfId="15" xr:uid="{00000000-0005-0000-0000-00000F000000}"/>
    <cellStyle name="xl37" xfId="27" xr:uid="{00000000-0005-0000-0000-00001B000000}"/>
    <cellStyle name="xl38" xfId="17" xr:uid="{00000000-0005-0000-0000-000011000000}"/>
    <cellStyle name="xl39" xfId="2" xr:uid="{00000000-0005-0000-0000-000002000000}"/>
    <cellStyle name="xl40" xfId="9" xr:uid="{00000000-0005-0000-0000-000009000000}"/>
    <cellStyle name="xl41" xfId="10" xr:uid="{00000000-0005-0000-0000-00000A000000}"/>
    <cellStyle name="xl42" xfId="3" xr:uid="{00000000-0005-0000-0000-000003000000}"/>
    <cellStyle name="xl43" xfId="28" xr:uid="{2410EC55-B1BF-4AA7-873C-C294F6E8F57D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39"/>
  <sheetViews>
    <sheetView tabSelected="1" zoomScale="106" zoomScaleNormal="106" zoomScaleSheetLayoutView="100" workbookViewId="0">
      <pane ySplit="8" topLeftCell="A9" activePane="bottomLeft" state="frozen"/>
      <selection pane="bottomLeft" activeCell="H2" sqref="H2:I2"/>
    </sheetView>
  </sheetViews>
  <sheetFormatPr defaultRowHeight="15" outlineLevelRow="7" x14ac:dyDescent="0.25"/>
  <cols>
    <col min="1" max="1" width="45.7109375" style="1" customWidth="1"/>
    <col min="2" max="2" width="8.28515625" style="1" customWidth="1"/>
    <col min="3" max="3" width="8.5703125" style="27" customWidth="1"/>
    <col min="4" max="4" width="13.28515625" style="27" customWidth="1"/>
    <col min="5" max="5" width="9.85546875" style="27" customWidth="1"/>
    <col min="6" max="6" width="17.140625" style="1" hidden="1" customWidth="1"/>
    <col min="7" max="7" width="9.140625" style="1" hidden="1" customWidth="1"/>
    <col min="8" max="8" width="13.140625" style="1" hidden="1" customWidth="1"/>
    <col min="9" max="9" width="17.28515625" style="1" customWidth="1"/>
    <col min="10" max="10" width="13.5703125" style="34" customWidth="1"/>
    <col min="11" max="11" width="15.7109375" style="40" customWidth="1"/>
    <col min="12" max="16384" width="9.140625" style="1"/>
  </cols>
  <sheetData>
    <row r="1" spans="1:13" x14ac:dyDescent="0.25">
      <c r="A1" s="54"/>
      <c r="B1" s="54"/>
      <c r="C1" s="54"/>
      <c r="D1" s="54"/>
      <c r="E1" s="54"/>
      <c r="F1" s="54"/>
      <c r="G1" s="12"/>
      <c r="H1" s="13"/>
    </row>
    <row r="2" spans="1:13" ht="78.75" customHeight="1" x14ac:dyDescent="0.25">
      <c r="A2" s="2"/>
      <c r="B2" s="28"/>
      <c r="C2" s="24"/>
      <c r="D2" s="24"/>
      <c r="E2" s="50"/>
      <c r="F2" s="51"/>
      <c r="G2" s="12"/>
      <c r="H2" s="62"/>
      <c r="I2" s="63"/>
      <c r="J2" s="70" t="s">
        <v>724</v>
      </c>
      <c r="K2" s="71"/>
    </row>
    <row r="3" spans="1:13" ht="15.95" customHeight="1" x14ac:dyDescent="0.25">
      <c r="A3" s="55" t="s">
        <v>0</v>
      </c>
      <c r="B3" s="55"/>
      <c r="C3" s="55"/>
      <c r="D3" s="55"/>
      <c r="E3" s="55"/>
      <c r="F3" s="55"/>
      <c r="G3" s="56"/>
      <c r="H3" s="56"/>
      <c r="I3" s="56"/>
      <c r="J3" s="56"/>
      <c r="K3" s="56"/>
    </row>
    <row r="4" spans="1:13" ht="15.4" customHeight="1" x14ac:dyDescent="0.25">
      <c r="A4" s="57" t="s">
        <v>704</v>
      </c>
      <c r="B4" s="57"/>
      <c r="C4" s="57"/>
      <c r="D4" s="57"/>
      <c r="E4" s="57"/>
      <c r="F4" s="57"/>
      <c r="G4" s="56"/>
      <c r="H4" s="56"/>
      <c r="I4" s="56"/>
      <c r="J4" s="56"/>
      <c r="K4" s="56"/>
    </row>
    <row r="5" spans="1:13" ht="15" customHeight="1" x14ac:dyDescent="0.25">
      <c r="A5" s="52" t="s">
        <v>1</v>
      </c>
      <c r="B5" s="52"/>
      <c r="C5" s="52"/>
      <c r="D5" s="52"/>
      <c r="E5" s="52"/>
      <c r="F5" s="52"/>
      <c r="G5" s="53"/>
      <c r="H5" s="53"/>
      <c r="I5" s="53"/>
      <c r="J5" s="53"/>
      <c r="K5" s="53"/>
    </row>
    <row r="6" spans="1:13" ht="15" customHeight="1" x14ac:dyDescent="0.25">
      <c r="A6" s="67" t="s">
        <v>2</v>
      </c>
      <c r="B6" s="68" t="s">
        <v>3</v>
      </c>
      <c r="C6" s="68" t="s">
        <v>4</v>
      </c>
      <c r="D6" s="68" t="s">
        <v>5</v>
      </c>
      <c r="E6" s="68" t="s">
        <v>6</v>
      </c>
      <c r="F6" s="48" t="s">
        <v>706</v>
      </c>
      <c r="G6" s="48"/>
      <c r="H6" s="64" t="s">
        <v>707</v>
      </c>
      <c r="I6" s="46" t="s">
        <v>706</v>
      </c>
      <c r="J6" s="58" t="s">
        <v>707</v>
      </c>
      <c r="K6" s="60" t="s">
        <v>708</v>
      </c>
    </row>
    <row r="7" spans="1:13" ht="41.25" customHeight="1" x14ac:dyDescent="0.25">
      <c r="A7" s="67"/>
      <c r="B7" s="68"/>
      <c r="C7" s="68"/>
      <c r="D7" s="68"/>
      <c r="E7" s="68"/>
      <c r="F7" s="69"/>
      <c r="G7" s="49"/>
      <c r="H7" s="65"/>
      <c r="I7" s="47"/>
      <c r="J7" s="59"/>
      <c r="K7" s="61"/>
    </row>
    <row r="8" spans="1:13" ht="15" customHeight="1" x14ac:dyDescent="0.25">
      <c r="A8" s="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5"/>
      <c r="H8" s="20">
        <v>7</v>
      </c>
      <c r="I8" s="30" t="s">
        <v>723</v>
      </c>
      <c r="J8" s="35"/>
      <c r="K8" s="36"/>
    </row>
    <row r="9" spans="1:13" x14ac:dyDescent="0.25">
      <c r="A9" s="4" t="s">
        <v>7</v>
      </c>
      <c r="B9" s="29" t="s">
        <v>8</v>
      </c>
      <c r="C9" s="17"/>
      <c r="D9" s="17"/>
      <c r="E9" s="17"/>
      <c r="F9" s="22">
        <v>345291911.33999997</v>
      </c>
      <c r="G9" s="15"/>
      <c r="H9" s="16">
        <f>I9-F9</f>
        <v>96213833.580000043</v>
      </c>
      <c r="I9" s="43">
        <f>I10+I113+I206+I334+I447+I454+I481+I491+I537+I552</f>
        <v>441505744.92000002</v>
      </c>
      <c r="J9" s="36">
        <f>K9-I9</f>
        <v>49117934.850000024</v>
      </c>
      <c r="K9" s="43">
        <f>K10+K113+K206+K334+K447+K454+K481+K491+K537+K552</f>
        <v>490623679.77000004</v>
      </c>
    </row>
    <row r="10" spans="1:13" outlineLevel="1" x14ac:dyDescent="0.25">
      <c r="A10" s="5" t="s">
        <v>9</v>
      </c>
      <c r="B10" s="17" t="s">
        <v>8</v>
      </c>
      <c r="C10" s="17" t="s">
        <v>10</v>
      </c>
      <c r="D10" s="17"/>
      <c r="E10" s="17"/>
      <c r="F10" s="23">
        <v>118691754</v>
      </c>
      <c r="G10" s="15"/>
      <c r="H10" s="16">
        <f>I10-F10</f>
        <v>18650328.540000021</v>
      </c>
      <c r="I10" s="36">
        <f>I11+I19+I32+I37+I46+I57+I63</f>
        <v>137342082.54000002</v>
      </c>
      <c r="J10" s="36">
        <f t="shared" ref="J10:J73" si="0">K10-I10</f>
        <v>-1315225.2300000191</v>
      </c>
      <c r="K10" s="36">
        <f>K11+K19+K32+K37+K46+K57+K63</f>
        <v>136026857.31</v>
      </c>
    </row>
    <row r="11" spans="1:13" ht="51" outlineLevel="2" x14ac:dyDescent="0.25">
      <c r="A11" s="5" t="s">
        <v>11</v>
      </c>
      <c r="B11" s="17" t="s">
        <v>8</v>
      </c>
      <c r="C11" s="17" t="s">
        <v>12</v>
      </c>
      <c r="D11" s="17"/>
      <c r="E11" s="17"/>
      <c r="F11" s="23">
        <v>3040573</v>
      </c>
      <c r="G11" s="15"/>
      <c r="H11" s="16">
        <f t="shared" ref="H11:H18" si="1">I11-F11</f>
        <v>0</v>
      </c>
      <c r="I11" s="36">
        <f>I12</f>
        <v>3040573</v>
      </c>
      <c r="J11" s="36">
        <f t="shared" si="0"/>
        <v>-83139.080000000075</v>
      </c>
      <c r="K11" s="36">
        <f>K12</f>
        <v>2957433.92</v>
      </c>
    </row>
    <row r="12" spans="1:13" ht="51" outlineLevel="3" x14ac:dyDescent="0.25">
      <c r="A12" s="5" t="s">
        <v>13</v>
      </c>
      <c r="B12" s="17" t="s">
        <v>8</v>
      </c>
      <c r="C12" s="17" t="s">
        <v>12</v>
      </c>
      <c r="D12" s="17" t="s">
        <v>14</v>
      </c>
      <c r="E12" s="17"/>
      <c r="F12" s="23">
        <v>3040573</v>
      </c>
      <c r="G12" s="15"/>
      <c r="H12" s="16">
        <f t="shared" si="1"/>
        <v>0</v>
      </c>
      <c r="I12" s="36">
        <f>I13</f>
        <v>3040573</v>
      </c>
      <c r="J12" s="36">
        <f t="shared" si="0"/>
        <v>-83139.080000000075</v>
      </c>
      <c r="K12" s="36">
        <f>K13</f>
        <v>2957433.92</v>
      </c>
    </row>
    <row r="13" spans="1:13" ht="25.5" outlineLevel="5" x14ac:dyDescent="0.25">
      <c r="A13" s="5" t="s">
        <v>15</v>
      </c>
      <c r="B13" s="17" t="s">
        <v>8</v>
      </c>
      <c r="C13" s="17" t="s">
        <v>12</v>
      </c>
      <c r="D13" s="17" t="s">
        <v>16</v>
      </c>
      <c r="E13" s="17"/>
      <c r="F13" s="23">
        <v>3040573</v>
      </c>
      <c r="G13" s="15"/>
      <c r="H13" s="16">
        <f t="shared" si="1"/>
        <v>0</v>
      </c>
      <c r="I13" s="36">
        <f>I14</f>
        <v>3040573</v>
      </c>
      <c r="J13" s="36">
        <f t="shared" si="0"/>
        <v>-83139.080000000075</v>
      </c>
      <c r="K13" s="36">
        <f>K14</f>
        <v>2957433.92</v>
      </c>
    </row>
    <row r="14" spans="1:13" outlineLevel="6" x14ac:dyDescent="0.25">
      <c r="A14" s="5" t="s">
        <v>17</v>
      </c>
      <c r="B14" s="17" t="s">
        <v>8</v>
      </c>
      <c r="C14" s="17" t="s">
        <v>12</v>
      </c>
      <c r="D14" s="17" t="s">
        <v>18</v>
      </c>
      <c r="E14" s="17"/>
      <c r="F14" s="23">
        <v>3040573</v>
      </c>
      <c r="G14" s="15"/>
      <c r="H14" s="16">
        <f t="shared" si="1"/>
        <v>0</v>
      </c>
      <c r="I14" s="36">
        <f>I15+I17</f>
        <v>3040573</v>
      </c>
      <c r="J14" s="36">
        <f t="shared" si="0"/>
        <v>-83139.080000000075</v>
      </c>
      <c r="K14" s="36">
        <f>K15+K17</f>
        <v>2957433.92</v>
      </c>
      <c r="M14" s="19"/>
    </row>
    <row r="15" spans="1:13" ht="63.75" outlineLevel="7" x14ac:dyDescent="0.25">
      <c r="A15" s="5" t="s">
        <v>19</v>
      </c>
      <c r="B15" s="17" t="s">
        <v>8</v>
      </c>
      <c r="C15" s="17" t="s">
        <v>12</v>
      </c>
      <c r="D15" s="17" t="s">
        <v>18</v>
      </c>
      <c r="E15" s="17" t="s">
        <v>20</v>
      </c>
      <c r="F15" s="23">
        <v>2726573</v>
      </c>
      <c r="G15" s="15"/>
      <c r="H15" s="16">
        <f t="shared" si="1"/>
        <v>0</v>
      </c>
      <c r="I15" s="36">
        <f>I16</f>
        <v>2726573</v>
      </c>
      <c r="J15" s="36">
        <f t="shared" si="0"/>
        <v>-48548.790000000037</v>
      </c>
      <c r="K15" s="36">
        <f>K16</f>
        <v>2678024.21</v>
      </c>
    </row>
    <row r="16" spans="1:13" ht="25.5" outlineLevel="7" x14ac:dyDescent="0.25">
      <c r="A16" s="5" t="s">
        <v>21</v>
      </c>
      <c r="B16" s="17" t="s">
        <v>8</v>
      </c>
      <c r="C16" s="17" t="s">
        <v>12</v>
      </c>
      <c r="D16" s="17" t="s">
        <v>18</v>
      </c>
      <c r="E16" s="17" t="s">
        <v>22</v>
      </c>
      <c r="F16" s="23">
        <v>2726573</v>
      </c>
      <c r="G16" s="15"/>
      <c r="H16" s="16">
        <f t="shared" si="1"/>
        <v>0</v>
      </c>
      <c r="I16" s="36">
        <v>2726573</v>
      </c>
      <c r="J16" s="36">
        <f t="shared" si="0"/>
        <v>-48548.790000000037</v>
      </c>
      <c r="K16" s="36">
        <v>2678024.21</v>
      </c>
    </row>
    <row r="17" spans="1:11" ht="25.5" outlineLevel="7" x14ac:dyDescent="0.25">
      <c r="A17" s="5" t="s">
        <v>23</v>
      </c>
      <c r="B17" s="17" t="s">
        <v>8</v>
      </c>
      <c r="C17" s="17" t="s">
        <v>12</v>
      </c>
      <c r="D17" s="17" t="s">
        <v>18</v>
      </c>
      <c r="E17" s="17" t="s">
        <v>24</v>
      </c>
      <c r="F17" s="23">
        <v>314000</v>
      </c>
      <c r="G17" s="15"/>
      <c r="H17" s="16">
        <f t="shared" si="1"/>
        <v>0</v>
      </c>
      <c r="I17" s="36">
        <f>I18</f>
        <v>314000</v>
      </c>
      <c r="J17" s="36">
        <f t="shared" si="0"/>
        <v>-34590.289999999979</v>
      </c>
      <c r="K17" s="36">
        <f>K18</f>
        <v>279409.71000000002</v>
      </c>
    </row>
    <row r="18" spans="1:11" ht="25.5" outlineLevel="7" x14ac:dyDescent="0.25">
      <c r="A18" s="5" t="s">
        <v>25</v>
      </c>
      <c r="B18" s="17" t="s">
        <v>8</v>
      </c>
      <c r="C18" s="17" t="s">
        <v>12</v>
      </c>
      <c r="D18" s="17" t="s">
        <v>18</v>
      </c>
      <c r="E18" s="17" t="s">
        <v>26</v>
      </c>
      <c r="F18" s="23">
        <v>314000</v>
      </c>
      <c r="G18" s="15"/>
      <c r="H18" s="16">
        <f t="shared" si="1"/>
        <v>0</v>
      </c>
      <c r="I18" s="36">
        <v>314000</v>
      </c>
      <c r="J18" s="36">
        <f t="shared" si="0"/>
        <v>-34590.289999999979</v>
      </c>
      <c r="K18" s="36">
        <v>279409.71000000002</v>
      </c>
    </row>
    <row r="19" spans="1:11" ht="51" outlineLevel="2" x14ac:dyDescent="0.25">
      <c r="A19" s="5" t="s">
        <v>27</v>
      </c>
      <c r="B19" s="17" t="s">
        <v>8</v>
      </c>
      <c r="C19" s="17" t="s">
        <v>28</v>
      </c>
      <c r="D19" s="17"/>
      <c r="E19" s="17"/>
      <c r="F19" s="23">
        <v>66927386</v>
      </c>
      <c r="G19" s="15"/>
      <c r="H19" s="16">
        <f t="shared" ref="H19:H85" si="2">I19-F19</f>
        <v>900000</v>
      </c>
      <c r="I19" s="36">
        <f>I20</f>
        <v>67827386</v>
      </c>
      <c r="J19" s="36">
        <f t="shared" si="0"/>
        <v>15525751.999999985</v>
      </c>
      <c r="K19" s="36">
        <f>K20</f>
        <v>83353137.999999985</v>
      </c>
    </row>
    <row r="20" spans="1:11" ht="51" outlineLevel="3" x14ac:dyDescent="0.25">
      <c r="A20" s="5" t="s">
        <v>13</v>
      </c>
      <c r="B20" s="17" t="s">
        <v>8</v>
      </c>
      <c r="C20" s="17" t="s">
        <v>28</v>
      </c>
      <c r="D20" s="17" t="s">
        <v>14</v>
      </c>
      <c r="E20" s="17"/>
      <c r="F20" s="23">
        <v>66927386</v>
      </c>
      <c r="G20" s="15"/>
      <c r="H20" s="16">
        <f t="shared" si="2"/>
        <v>900000</v>
      </c>
      <c r="I20" s="36">
        <f>I21</f>
        <v>67827386</v>
      </c>
      <c r="J20" s="36">
        <f t="shared" si="0"/>
        <v>15525751.999999985</v>
      </c>
      <c r="K20" s="36">
        <f>K21</f>
        <v>83353137.999999985</v>
      </c>
    </row>
    <row r="21" spans="1:11" ht="25.5" outlineLevel="5" x14ac:dyDescent="0.25">
      <c r="A21" s="5" t="s">
        <v>15</v>
      </c>
      <c r="B21" s="17" t="s">
        <v>8</v>
      </c>
      <c r="C21" s="17" t="s">
        <v>28</v>
      </c>
      <c r="D21" s="17" t="s">
        <v>16</v>
      </c>
      <c r="E21" s="17"/>
      <c r="F21" s="23">
        <v>66927386</v>
      </c>
      <c r="G21" s="15"/>
      <c r="H21" s="16">
        <f t="shared" si="2"/>
        <v>900000</v>
      </c>
      <c r="I21" s="36">
        <f>I22+I29</f>
        <v>67827386</v>
      </c>
      <c r="J21" s="36">
        <f t="shared" si="0"/>
        <v>15525751.999999985</v>
      </c>
      <c r="K21" s="36">
        <f>K22+K29</f>
        <v>83353137.999999985</v>
      </c>
    </row>
    <row r="22" spans="1:11" outlineLevel="6" x14ac:dyDescent="0.25">
      <c r="A22" s="5" t="s">
        <v>17</v>
      </c>
      <c r="B22" s="17" t="s">
        <v>8</v>
      </c>
      <c r="C22" s="17" t="s">
        <v>28</v>
      </c>
      <c r="D22" s="17" t="s">
        <v>29</v>
      </c>
      <c r="E22" s="17"/>
      <c r="F22" s="23">
        <v>65323200</v>
      </c>
      <c r="G22" s="15"/>
      <c r="H22" s="16">
        <f t="shared" si="2"/>
        <v>900000</v>
      </c>
      <c r="I22" s="36">
        <f>I23+I25+I27</f>
        <v>66223200</v>
      </c>
      <c r="J22" s="36">
        <f t="shared" si="0"/>
        <v>14666781.809999987</v>
      </c>
      <c r="K22" s="36">
        <f>K23+K25+K27</f>
        <v>80889981.809999987</v>
      </c>
    </row>
    <row r="23" spans="1:11" ht="63.75" outlineLevel="7" x14ac:dyDescent="0.25">
      <c r="A23" s="5" t="s">
        <v>19</v>
      </c>
      <c r="B23" s="17" t="s">
        <v>8</v>
      </c>
      <c r="C23" s="17" t="s">
        <v>28</v>
      </c>
      <c r="D23" s="17" t="s">
        <v>29</v>
      </c>
      <c r="E23" s="17" t="s">
        <v>20</v>
      </c>
      <c r="F23" s="23">
        <v>52000000</v>
      </c>
      <c r="G23" s="15"/>
      <c r="H23" s="16">
        <f t="shared" si="2"/>
        <v>158647</v>
      </c>
      <c r="I23" s="36">
        <f>I24</f>
        <v>52158647</v>
      </c>
      <c r="J23" s="36">
        <f t="shared" si="0"/>
        <v>17644332.469999999</v>
      </c>
      <c r="K23" s="36">
        <f>K24</f>
        <v>69802979.469999999</v>
      </c>
    </row>
    <row r="24" spans="1:11" ht="25.5" outlineLevel="7" x14ac:dyDescent="0.25">
      <c r="A24" s="5" t="s">
        <v>21</v>
      </c>
      <c r="B24" s="17" t="s">
        <v>8</v>
      </c>
      <c r="C24" s="17" t="s">
        <v>28</v>
      </c>
      <c r="D24" s="17" t="s">
        <v>29</v>
      </c>
      <c r="E24" s="17" t="s">
        <v>22</v>
      </c>
      <c r="F24" s="23">
        <v>52000000</v>
      </c>
      <c r="G24" s="15"/>
      <c r="H24" s="16">
        <f t="shared" si="2"/>
        <v>158647</v>
      </c>
      <c r="I24" s="36">
        <v>52158647</v>
      </c>
      <c r="J24" s="36">
        <f t="shared" si="0"/>
        <v>17644332.469999999</v>
      </c>
      <c r="K24" s="36">
        <v>69802979.469999999</v>
      </c>
    </row>
    <row r="25" spans="1:11" ht="25.5" outlineLevel="7" x14ac:dyDescent="0.25">
      <c r="A25" s="5" t="s">
        <v>23</v>
      </c>
      <c r="B25" s="17" t="s">
        <v>8</v>
      </c>
      <c r="C25" s="17" t="s">
        <v>28</v>
      </c>
      <c r="D25" s="17" t="s">
        <v>29</v>
      </c>
      <c r="E25" s="17" t="s">
        <v>24</v>
      </c>
      <c r="F25" s="23">
        <v>13253200</v>
      </c>
      <c r="G25" s="15"/>
      <c r="H25" s="16">
        <f t="shared" si="2"/>
        <v>741353</v>
      </c>
      <c r="I25" s="36">
        <f>I26</f>
        <v>13994553</v>
      </c>
      <c r="J25" s="36">
        <f t="shared" si="0"/>
        <v>-2948686.6199999992</v>
      </c>
      <c r="K25" s="36">
        <v>11045866.380000001</v>
      </c>
    </row>
    <row r="26" spans="1:11" ht="25.5" outlineLevel="7" x14ac:dyDescent="0.25">
      <c r="A26" s="5" t="s">
        <v>25</v>
      </c>
      <c r="B26" s="17" t="s">
        <v>8</v>
      </c>
      <c r="C26" s="17" t="s">
        <v>28</v>
      </c>
      <c r="D26" s="17" t="s">
        <v>29</v>
      </c>
      <c r="E26" s="17" t="s">
        <v>26</v>
      </c>
      <c r="F26" s="23">
        <v>13253200</v>
      </c>
      <c r="G26" s="15"/>
      <c r="H26" s="16">
        <f t="shared" si="2"/>
        <v>741353</v>
      </c>
      <c r="I26" s="36">
        <f>13694553+300000</f>
        <v>13994553</v>
      </c>
      <c r="J26" s="36">
        <f t="shared" si="0"/>
        <v>-2948686.6199999992</v>
      </c>
      <c r="K26" s="36">
        <v>11045866.380000001</v>
      </c>
    </row>
    <row r="27" spans="1:11" outlineLevel="7" x14ac:dyDescent="0.25">
      <c r="A27" s="5" t="s">
        <v>30</v>
      </c>
      <c r="B27" s="17" t="s">
        <v>8</v>
      </c>
      <c r="C27" s="17" t="s">
        <v>28</v>
      </c>
      <c r="D27" s="17" t="s">
        <v>29</v>
      </c>
      <c r="E27" s="17" t="s">
        <v>31</v>
      </c>
      <c r="F27" s="23">
        <v>70000</v>
      </c>
      <c r="G27" s="15"/>
      <c r="H27" s="16">
        <f t="shared" si="2"/>
        <v>0</v>
      </c>
      <c r="I27" s="36">
        <f>I28</f>
        <v>70000</v>
      </c>
      <c r="J27" s="36">
        <f t="shared" si="0"/>
        <v>-28864.04</v>
      </c>
      <c r="K27" s="36">
        <f>K28</f>
        <v>41135.96</v>
      </c>
    </row>
    <row r="28" spans="1:11" outlineLevel="7" x14ac:dyDescent="0.25">
      <c r="A28" s="5" t="s">
        <v>32</v>
      </c>
      <c r="B28" s="17" t="s">
        <v>8</v>
      </c>
      <c r="C28" s="17" t="s">
        <v>28</v>
      </c>
      <c r="D28" s="17" t="s">
        <v>29</v>
      </c>
      <c r="E28" s="17" t="s">
        <v>33</v>
      </c>
      <c r="F28" s="23">
        <v>70000</v>
      </c>
      <c r="G28" s="15"/>
      <c r="H28" s="16">
        <f t="shared" si="2"/>
        <v>0</v>
      </c>
      <c r="I28" s="36">
        <v>70000</v>
      </c>
      <c r="J28" s="36">
        <f t="shared" si="0"/>
        <v>-28864.04</v>
      </c>
      <c r="K28" s="36">
        <v>41135.96</v>
      </c>
    </row>
    <row r="29" spans="1:11" ht="38.25" outlineLevel="6" x14ac:dyDescent="0.25">
      <c r="A29" s="5" t="s">
        <v>34</v>
      </c>
      <c r="B29" s="17" t="s">
        <v>8</v>
      </c>
      <c r="C29" s="17" t="s">
        <v>28</v>
      </c>
      <c r="D29" s="17" t="s">
        <v>35</v>
      </c>
      <c r="E29" s="17"/>
      <c r="F29" s="23">
        <v>1604186</v>
      </c>
      <c r="G29" s="15"/>
      <c r="H29" s="16">
        <f t="shared" si="2"/>
        <v>0</v>
      </c>
      <c r="I29" s="36">
        <f>I30</f>
        <v>1604186</v>
      </c>
      <c r="J29" s="36">
        <f t="shared" si="0"/>
        <v>858970.19</v>
      </c>
      <c r="K29" s="36">
        <f>K30</f>
        <v>2463156.19</v>
      </c>
    </row>
    <row r="30" spans="1:11" ht="63.75" outlineLevel="7" x14ac:dyDescent="0.25">
      <c r="A30" s="5" t="s">
        <v>19</v>
      </c>
      <c r="B30" s="17" t="s">
        <v>8</v>
      </c>
      <c r="C30" s="17" t="s">
        <v>28</v>
      </c>
      <c r="D30" s="17" t="s">
        <v>35</v>
      </c>
      <c r="E30" s="17" t="s">
        <v>20</v>
      </c>
      <c r="F30" s="23">
        <v>1604186</v>
      </c>
      <c r="G30" s="15"/>
      <c r="H30" s="16">
        <f t="shared" si="2"/>
        <v>0</v>
      </c>
      <c r="I30" s="36">
        <f>I31</f>
        <v>1604186</v>
      </c>
      <c r="J30" s="36">
        <f t="shared" si="0"/>
        <v>858970.19</v>
      </c>
      <c r="K30" s="36">
        <f>K31</f>
        <v>2463156.19</v>
      </c>
    </row>
    <row r="31" spans="1:11" ht="25.5" outlineLevel="7" x14ac:dyDescent="0.25">
      <c r="A31" s="5" t="s">
        <v>21</v>
      </c>
      <c r="B31" s="17" t="s">
        <v>8</v>
      </c>
      <c r="C31" s="17" t="s">
        <v>28</v>
      </c>
      <c r="D31" s="17" t="s">
        <v>35</v>
      </c>
      <c r="E31" s="17" t="s">
        <v>22</v>
      </c>
      <c r="F31" s="23">
        <v>1604186</v>
      </c>
      <c r="G31" s="15"/>
      <c r="H31" s="16">
        <f t="shared" si="2"/>
        <v>0</v>
      </c>
      <c r="I31" s="36">
        <v>1604186</v>
      </c>
      <c r="J31" s="36">
        <f t="shared" si="0"/>
        <v>858970.19</v>
      </c>
      <c r="K31" s="36">
        <v>2463156.19</v>
      </c>
    </row>
    <row r="32" spans="1:11" outlineLevel="2" x14ac:dyDescent="0.25">
      <c r="A32" s="5" t="s">
        <v>36</v>
      </c>
      <c r="B32" s="17" t="s">
        <v>8</v>
      </c>
      <c r="C32" s="17" t="s">
        <v>37</v>
      </c>
      <c r="D32" s="17"/>
      <c r="E32" s="17"/>
      <c r="F32" s="23">
        <v>1475</v>
      </c>
      <c r="G32" s="15"/>
      <c r="H32" s="16">
        <f t="shared" si="2"/>
        <v>0</v>
      </c>
      <c r="I32" s="36">
        <f>I33</f>
        <v>1475</v>
      </c>
      <c r="J32" s="36">
        <f t="shared" si="0"/>
        <v>0</v>
      </c>
      <c r="K32" s="36">
        <f>K33</f>
        <v>1475</v>
      </c>
    </row>
    <row r="33" spans="1:11" ht="25.5" outlineLevel="3" x14ac:dyDescent="0.25">
      <c r="A33" s="5" t="s">
        <v>38</v>
      </c>
      <c r="B33" s="17" t="s">
        <v>8</v>
      </c>
      <c r="C33" s="17" t="s">
        <v>37</v>
      </c>
      <c r="D33" s="17" t="s">
        <v>39</v>
      </c>
      <c r="E33" s="17"/>
      <c r="F33" s="23">
        <v>1475</v>
      </c>
      <c r="G33" s="15"/>
      <c r="H33" s="16">
        <f t="shared" si="2"/>
        <v>0</v>
      </c>
      <c r="I33" s="36">
        <f>I34</f>
        <v>1475</v>
      </c>
      <c r="J33" s="36">
        <f t="shared" si="0"/>
        <v>0</v>
      </c>
      <c r="K33" s="36">
        <f>K34</f>
        <v>1475</v>
      </c>
    </row>
    <row r="34" spans="1:11" ht="51" outlineLevel="6" x14ac:dyDescent="0.25">
      <c r="A34" s="5" t="s">
        <v>40</v>
      </c>
      <c r="B34" s="17" t="s">
        <v>8</v>
      </c>
      <c r="C34" s="17" t="s">
        <v>37</v>
      </c>
      <c r="D34" s="17" t="s">
        <v>41</v>
      </c>
      <c r="E34" s="17"/>
      <c r="F34" s="23">
        <v>1475</v>
      </c>
      <c r="G34" s="15"/>
      <c r="H34" s="16">
        <f t="shared" si="2"/>
        <v>0</v>
      </c>
      <c r="I34" s="36">
        <f>I35</f>
        <v>1475</v>
      </c>
      <c r="J34" s="36">
        <f t="shared" si="0"/>
        <v>0</v>
      </c>
      <c r="K34" s="36">
        <f>K35</f>
        <v>1475</v>
      </c>
    </row>
    <row r="35" spans="1:11" ht="25.5" outlineLevel="7" x14ac:dyDescent="0.25">
      <c r="A35" s="5" t="s">
        <v>23</v>
      </c>
      <c r="B35" s="17" t="s">
        <v>8</v>
      </c>
      <c r="C35" s="17" t="s">
        <v>37</v>
      </c>
      <c r="D35" s="17" t="s">
        <v>41</v>
      </c>
      <c r="E35" s="17" t="s">
        <v>24</v>
      </c>
      <c r="F35" s="23">
        <v>1475</v>
      </c>
      <c r="G35" s="15"/>
      <c r="H35" s="16">
        <f t="shared" si="2"/>
        <v>0</v>
      </c>
      <c r="I35" s="36">
        <f>I36</f>
        <v>1475</v>
      </c>
      <c r="J35" s="36">
        <f t="shared" si="0"/>
        <v>0</v>
      </c>
      <c r="K35" s="36">
        <f>K36</f>
        <v>1475</v>
      </c>
    </row>
    <row r="36" spans="1:11" ht="25.5" outlineLevel="7" x14ac:dyDescent="0.25">
      <c r="A36" s="5" t="s">
        <v>25</v>
      </c>
      <c r="B36" s="17" t="s">
        <v>8</v>
      </c>
      <c r="C36" s="17" t="s">
        <v>37</v>
      </c>
      <c r="D36" s="17" t="s">
        <v>41</v>
      </c>
      <c r="E36" s="17" t="s">
        <v>26</v>
      </c>
      <c r="F36" s="23">
        <v>1475</v>
      </c>
      <c r="G36" s="15"/>
      <c r="H36" s="16">
        <f t="shared" si="2"/>
        <v>0</v>
      </c>
      <c r="I36" s="36">
        <v>1475</v>
      </c>
      <c r="J36" s="36">
        <f t="shared" si="0"/>
        <v>0</v>
      </c>
      <c r="K36" s="36">
        <v>1475</v>
      </c>
    </row>
    <row r="37" spans="1:11" ht="38.25" outlineLevel="2" x14ac:dyDescent="0.25">
      <c r="A37" s="5" t="s">
        <v>42</v>
      </c>
      <c r="B37" s="17" t="s">
        <v>8</v>
      </c>
      <c r="C37" s="17" t="s">
        <v>43</v>
      </c>
      <c r="D37" s="17"/>
      <c r="E37" s="17"/>
      <c r="F37" s="23">
        <v>4734030</v>
      </c>
      <c r="G37" s="15"/>
      <c r="H37" s="16">
        <f t="shared" si="2"/>
        <v>0</v>
      </c>
      <c r="I37" s="36">
        <f>I38</f>
        <v>4734030</v>
      </c>
      <c r="J37" s="36">
        <f t="shared" si="0"/>
        <v>-1226294</v>
      </c>
      <c r="K37" s="36">
        <f>K38</f>
        <v>3507736</v>
      </c>
    </row>
    <row r="38" spans="1:11" ht="25.5" outlineLevel="3" x14ac:dyDescent="0.25">
      <c r="A38" s="5" t="s">
        <v>44</v>
      </c>
      <c r="B38" s="17" t="s">
        <v>8</v>
      </c>
      <c r="C38" s="17" t="s">
        <v>43</v>
      </c>
      <c r="D38" s="17" t="s">
        <v>45</v>
      </c>
      <c r="E38" s="17"/>
      <c r="F38" s="23">
        <v>4734030</v>
      </c>
      <c r="G38" s="15"/>
      <c r="H38" s="16">
        <f t="shared" si="2"/>
        <v>0</v>
      </c>
      <c r="I38" s="36">
        <f>I39</f>
        <v>4734030</v>
      </c>
      <c r="J38" s="36">
        <f t="shared" si="0"/>
        <v>-1226294</v>
      </c>
      <c r="K38" s="36">
        <f>K39</f>
        <v>3507736</v>
      </c>
    </row>
    <row r="39" spans="1:11" outlineLevel="6" x14ac:dyDescent="0.25">
      <c r="A39" s="5" t="s">
        <v>17</v>
      </c>
      <c r="B39" s="17" t="s">
        <v>8</v>
      </c>
      <c r="C39" s="17" t="s">
        <v>43</v>
      </c>
      <c r="D39" s="17" t="s">
        <v>46</v>
      </c>
      <c r="E39" s="17"/>
      <c r="F39" s="23">
        <v>4734030</v>
      </c>
      <c r="G39" s="15"/>
      <c r="H39" s="16">
        <f t="shared" si="2"/>
        <v>0</v>
      </c>
      <c r="I39" s="36">
        <f>I40+I42+I44</f>
        <v>4734030</v>
      </c>
      <c r="J39" s="36">
        <f t="shared" si="0"/>
        <v>-1226294</v>
      </c>
      <c r="K39" s="36">
        <f>K40+K42+K44</f>
        <v>3507736</v>
      </c>
    </row>
    <row r="40" spans="1:11" ht="63.75" outlineLevel="7" x14ac:dyDescent="0.25">
      <c r="A40" s="5" t="s">
        <v>19</v>
      </c>
      <c r="B40" s="17" t="s">
        <v>8</v>
      </c>
      <c r="C40" s="17" t="s">
        <v>43</v>
      </c>
      <c r="D40" s="17" t="s">
        <v>46</v>
      </c>
      <c r="E40" s="17" t="s">
        <v>20</v>
      </c>
      <c r="F40" s="23">
        <v>2433630</v>
      </c>
      <c r="G40" s="15"/>
      <c r="H40" s="16">
        <f t="shared" si="2"/>
        <v>0</v>
      </c>
      <c r="I40" s="36">
        <f>I41</f>
        <v>2433630</v>
      </c>
      <c r="J40" s="36">
        <f t="shared" si="0"/>
        <v>343947.74000000022</v>
      </c>
      <c r="K40" s="36">
        <f>K41</f>
        <v>2777577.74</v>
      </c>
    </row>
    <row r="41" spans="1:11" ht="25.5" outlineLevel="7" x14ac:dyDescent="0.25">
      <c r="A41" s="5" t="s">
        <v>21</v>
      </c>
      <c r="B41" s="17" t="s">
        <v>8</v>
      </c>
      <c r="C41" s="17" t="s">
        <v>43</v>
      </c>
      <c r="D41" s="17" t="s">
        <v>46</v>
      </c>
      <c r="E41" s="17" t="s">
        <v>22</v>
      </c>
      <c r="F41" s="23">
        <v>2433630</v>
      </c>
      <c r="G41" s="15"/>
      <c r="H41" s="16">
        <f t="shared" si="2"/>
        <v>0</v>
      </c>
      <c r="I41" s="36">
        <v>2433630</v>
      </c>
      <c r="J41" s="36">
        <f t="shared" si="0"/>
        <v>343947.74000000022</v>
      </c>
      <c r="K41" s="36">
        <v>2777577.74</v>
      </c>
    </row>
    <row r="42" spans="1:11" ht="25.5" outlineLevel="7" x14ac:dyDescent="0.25">
      <c r="A42" s="5" t="s">
        <v>23</v>
      </c>
      <c r="B42" s="17" t="s">
        <v>8</v>
      </c>
      <c r="C42" s="17" t="s">
        <v>43</v>
      </c>
      <c r="D42" s="17" t="s">
        <v>46</v>
      </c>
      <c r="E42" s="17" t="s">
        <v>24</v>
      </c>
      <c r="F42" s="23">
        <v>2290400</v>
      </c>
      <c r="G42" s="15"/>
      <c r="H42" s="16">
        <f t="shared" si="2"/>
        <v>0</v>
      </c>
      <c r="I42" s="36">
        <f>I43</f>
        <v>2290400</v>
      </c>
      <c r="J42" s="36">
        <f t="shared" si="0"/>
        <v>-1560241.74</v>
      </c>
      <c r="K42" s="36">
        <f>K43</f>
        <v>730158.26</v>
      </c>
    </row>
    <row r="43" spans="1:11" ht="25.5" outlineLevel="7" x14ac:dyDescent="0.25">
      <c r="A43" s="5" t="s">
        <v>25</v>
      </c>
      <c r="B43" s="17" t="s">
        <v>8</v>
      </c>
      <c r="C43" s="17" t="s">
        <v>43</v>
      </c>
      <c r="D43" s="17" t="s">
        <v>46</v>
      </c>
      <c r="E43" s="17" t="s">
        <v>26</v>
      </c>
      <c r="F43" s="23">
        <v>2290400</v>
      </c>
      <c r="G43" s="15"/>
      <c r="H43" s="16">
        <f t="shared" si="2"/>
        <v>0</v>
      </c>
      <c r="I43" s="36">
        <v>2290400</v>
      </c>
      <c r="J43" s="36">
        <f t="shared" si="0"/>
        <v>-1560241.74</v>
      </c>
      <c r="K43" s="36">
        <v>730158.26</v>
      </c>
    </row>
    <row r="44" spans="1:11" outlineLevel="7" x14ac:dyDescent="0.25">
      <c r="A44" s="5" t="s">
        <v>30</v>
      </c>
      <c r="B44" s="17" t="s">
        <v>8</v>
      </c>
      <c r="C44" s="17" t="s">
        <v>43</v>
      </c>
      <c r="D44" s="17" t="s">
        <v>46</v>
      </c>
      <c r="E44" s="17" t="s">
        <v>31</v>
      </c>
      <c r="F44" s="23">
        <v>10000</v>
      </c>
      <c r="G44" s="15"/>
      <c r="H44" s="16">
        <f t="shared" si="2"/>
        <v>0</v>
      </c>
      <c r="I44" s="36">
        <f>I45</f>
        <v>10000</v>
      </c>
      <c r="J44" s="36">
        <f t="shared" si="0"/>
        <v>-10000</v>
      </c>
      <c r="K44" s="36">
        <f>K45</f>
        <v>0</v>
      </c>
    </row>
    <row r="45" spans="1:11" outlineLevel="7" x14ac:dyDescent="0.25">
      <c r="A45" s="5" t="s">
        <v>32</v>
      </c>
      <c r="B45" s="17" t="s">
        <v>8</v>
      </c>
      <c r="C45" s="17" t="s">
        <v>43</v>
      </c>
      <c r="D45" s="17" t="s">
        <v>46</v>
      </c>
      <c r="E45" s="17" t="s">
        <v>33</v>
      </c>
      <c r="F45" s="23">
        <v>10000</v>
      </c>
      <c r="G45" s="15"/>
      <c r="H45" s="16">
        <f t="shared" si="2"/>
        <v>0</v>
      </c>
      <c r="I45" s="36">
        <v>10000</v>
      </c>
      <c r="J45" s="36">
        <f t="shared" si="0"/>
        <v>-10000</v>
      </c>
      <c r="K45" s="36">
        <v>0</v>
      </c>
    </row>
    <row r="46" spans="1:11" outlineLevel="7" x14ac:dyDescent="0.25">
      <c r="A46" s="5" t="s">
        <v>751</v>
      </c>
      <c r="B46" s="17" t="s">
        <v>8</v>
      </c>
      <c r="C46" s="17" t="s">
        <v>752</v>
      </c>
      <c r="D46" s="17"/>
      <c r="E46" s="17"/>
      <c r="F46" s="23"/>
      <c r="G46" s="15"/>
      <c r="H46" s="16"/>
      <c r="I46" s="36">
        <f>I47+I52</f>
        <v>2072444.59</v>
      </c>
      <c r="J46" s="36">
        <f t="shared" si="0"/>
        <v>0</v>
      </c>
      <c r="K46" s="36">
        <f>K47+K52</f>
        <v>2072444.59</v>
      </c>
    </row>
    <row r="47" spans="1:11" ht="51" outlineLevel="7" x14ac:dyDescent="0.25">
      <c r="A47" s="5" t="s">
        <v>13</v>
      </c>
      <c r="B47" s="17" t="s">
        <v>8</v>
      </c>
      <c r="C47" s="17" t="s">
        <v>752</v>
      </c>
      <c r="D47" s="17" t="s">
        <v>14</v>
      </c>
      <c r="E47" s="17"/>
      <c r="F47" s="23"/>
      <c r="G47" s="15"/>
      <c r="H47" s="16"/>
      <c r="I47" s="36">
        <f>I48</f>
        <v>14400</v>
      </c>
      <c r="J47" s="36">
        <f t="shared" si="0"/>
        <v>0</v>
      </c>
      <c r="K47" s="36">
        <f>K48</f>
        <v>14400</v>
      </c>
    </row>
    <row r="48" spans="1:11" ht="25.5" outlineLevel="7" x14ac:dyDescent="0.25">
      <c r="A48" s="5" t="s">
        <v>15</v>
      </c>
      <c r="B48" s="17" t="s">
        <v>8</v>
      </c>
      <c r="C48" s="17" t="s">
        <v>752</v>
      </c>
      <c r="D48" s="17" t="s">
        <v>60</v>
      </c>
      <c r="E48" s="17"/>
      <c r="F48" s="23"/>
      <c r="G48" s="15"/>
      <c r="H48" s="16"/>
      <c r="I48" s="36">
        <f>I49</f>
        <v>14400</v>
      </c>
      <c r="J48" s="36">
        <f t="shared" si="0"/>
        <v>0</v>
      </c>
      <c r="K48" s="36">
        <f>K49</f>
        <v>14400</v>
      </c>
    </row>
    <row r="49" spans="1:11" outlineLevel="7" x14ac:dyDescent="0.25">
      <c r="A49" s="5" t="s">
        <v>59</v>
      </c>
      <c r="B49" s="17" t="s">
        <v>8</v>
      </c>
      <c r="C49" s="17" t="s">
        <v>752</v>
      </c>
      <c r="D49" s="17" t="s">
        <v>60</v>
      </c>
      <c r="E49" s="17"/>
      <c r="F49" s="23"/>
      <c r="G49" s="15"/>
      <c r="H49" s="16"/>
      <c r="I49" s="36">
        <f>I50</f>
        <v>14400</v>
      </c>
      <c r="J49" s="36">
        <f t="shared" si="0"/>
        <v>0</v>
      </c>
      <c r="K49" s="36">
        <f>K50</f>
        <v>14400</v>
      </c>
    </row>
    <row r="50" spans="1:11" ht="25.5" outlineLevel="7" x14ac:dyDescent="0.25">
      <c r="A50" s="5" t="s">
        <v>23</v>
      </c>
      <c r="B50" s="17" t="s">
        <v>8</v>
      </c>
      <c r="C50" s="17" t="s">
        <v>752</v>
      </c>
      <c r="D50" s="17" t="s">
        <v>60</v>
      </c>
      <c r="E50" s="17" t="s">
        <v>24</v>
      </c>
      <c r="F50" s="23"/>
      <c r="G50" s="15"/>
      <c r="H50" s="16"/>
      <c r="I50" s="36">
        <f>I51</f>
        <v>14400</v>
      </c>
      <c r="J50" s="36">
        <f t="shared" si="0"/>
        <v>0</v>
      </c>
      <c r="K50" s="36">
        <f>K51</f>
        <v>14400</v>
      </c>
    </row>
    <row r="51" spans="1:11" ht="25.5" outlineLevel="7" x14ac:dyDescent="0.25">
      <c r="A51" s="5" t="s">
        <v>25</v>
      </c>
      <c r="B51" s="17" t="s">
        <v>8</v>
      </c>
      <c r="C51" s="17" t="s">
        <v>752</v>
      </c>
      <c r="D51" s="17" t="s">
        <v>60</v>
      </c>
      <c r="E51" s="17" t="s">
        <v>26</v>
      </c>
      <c r="F51" s="23"/>
      <c r="G51" s="15"/>
      <c r="H51" s="16"/>
      <c r="I51" s="36">
        <v>14400</v>
      </c>
      <c r="J51" s="36">
        <f t="shared" si="0"/>
        <v>0</v>
      </c>
      <c r="K51" s="36">
        <v>14400</v>
      </c>
    </row>
    <row r="52" spans="1:11" ht="38.25" outlineLevel="7" x14ac:dyDescent="0.25">
      <c r="A52" s="5" t="s">
        <v>324</v>
      </c>
      <c r="B52" s="17" t="s">
        <v>8</v>
      </c>
      <c r="C52" s="17" t="s">
        <v>752</v>
      </c>
      <c r="D52" s="17" t="s">
        <v>325</v>
      </c>
      <c r="E52" s="17"/>
      <c r="F52" s="23"/>
      <c r="G52" s="15"/>
      <c r="H52" s="16"/>
      <c r="I52" s="36">
        <f>I53</f>
        <v>2058044.59</v>
      </c>
      <c r="J52" s="36">
        <f t="shared" si="0"/>
        <v>0</v>
      </c>
      <c r="K52" s="36">
        <f>K53</f>
        <v>2058044.59</v>
      </c>
    </row>
    <row r="53" spans="1:11" ht="51" outlineLevel="7" x14ac:dyDescent="0.25">
      <c r="A53" s="5" t="s">
        <v>338</v>
      </c>
      <c r="B53" s="17" t="s">
        <v>8</v>
      </c>
      <c r="C53" s="17" t="s">
        <v>752</v>
      </c>
      <c r="D53" s="17" t="s">
        <v>339</v>
      </c>
      <c r="E53" s="17"/>
      <c r="F53" s="23"/>
      <c r="G53" s="15"/>
      <c r="H53" s="16"/>
      <c r="I53" s="36">
        <f>I54</f>
        <v>2058044.59</v>
      </c>
      <c r="J53" s="36">
        <f t="shared" si="0"/>
        <v>0</v>
      </c>
      <c r="K53" s="36">
        <f>K54</f>
        <v>2058044.59</v>
      </c>
    </row>
    <row r="54" spans="1:11" outlineLevel="7" x14ac:dyDescent="0.25">
      <c r="A54" s="5" t="s">
        <v>99</v>
      </c>
      <c r="B54" s="17" t="s">
        <v>8</v>
      </c>
      <c r="C54" s="17" t="s">
        <v>752</v>
      </c>
      <c r="D54" s="17" t="s">
        <v>339</v>
      </c>
      <c r="E54" s="17"/>
      <c r="F54" s="23"/>
      <c r="G54" s="15"/>
      <c r="H54" s="16"/>
      <c r="I54" s="36">
        <f>I55</f>
        <v>2058044.59</v>
      </c>
      <c r="J54" s="36">
        <f t="shared" si="0"/>
        <v>0</v>
      </c>
      <c r="K54" s="36">
        <f>K55</f>
        <v>2058044.59</v>
      </c>
    </row>
    <row r="55" spans="1:11" outlineLevel="7" x14ac:dyDescent="0.25">
      <c r="A55" s="5" t="s">
        <v>101</v>
      </c>
      <c r="B55" s="17" t="s">
        <v>8</v>
      </c>
      <c r="C55" s="17" t="s">
        <v>752</v>
      </c>
      <c r="D55" s="17" t="s">
        <v>339</v>
      </c>
      <c r="E55" s="17"/>
      <c r="F55" s="23"/>
      <c r="G55" s="15"/>
      <c r="H55" s="16"/>
      <c r="I55" s="36">
        <v>2058044.59</v>
      </c>
      <c r="J55" s="36">
        <f t="shared" si="0"/>
        <v>0</v>
      </c>
      <c r="K55" s="36">
        <v>2058044.59</v>
      </c>
    </row>
    <row r="56" spans="1:11" hidden="1" outlineLevel="7" x14ac:dyDescent="0.25">
      <c r="A56" s="5"/>
      <c r="B56" s="17"/>
      <c r="C56" s="17"/>
      <c r="D56" s="17"/>
      <c r="E56" s="17"/>
      <c r="F56" s="23"/>
      <c r="G56" s="15"/>
      <c r="H56" s="16"/>
      <c r="I56" s="36"/>
      <c r="J56" s="36">
        <f t="shared" si="0"/>
        <v>0</v>
      </c>
      <c r="K56" s="36"/>
    </row>
    <row r="57" spans="1:11" outlineLevel="2" x14ac:dyDescent="0.25">
      <c r="A57" s="5" t="s">
        <v>47</v>
      </c>
      <c r="B57" s="17" t="s">
        <v>8</v>
      </c>
      <c r="C57" s="17" t="s">
        <v>48</v>
      </c>
      <c r="D57" s="17"/>
      <c r="E57" s="17"/>
      <c r="F57" s="23">
        <v>2400000</v>
      </c>
      <c r="G57" s="15"/>
      <c r="H57" s="16">
        <f t="shared" si="2"/>
        <v>-10000</v>
      </c>
      <c r="I57" s="36">
        <f>I58</f>
        <v>2390000</v>
      </c>
      <c r="J57" s="36">
        <f t="shared" si="0"/>
        <v>-2390000</v>
      </c>
      <c r="K57" s="36">
        <f>K58</f>
        <v>0</v>
      </c>
    </row>
    <row r="58" spans="1:11" ht="38.25" outlineLevel="3" x14ac:dyDescent="0.25">
      <c r="A58" s="5" t="s">
        <v>49</v>
      </c>
      <c r="B58" s="17" t="s">
        <v>8</v>
      </c>
      <c r="C58" s="17" t="s">
        <v>48</v>
      </c>
      <c r="D58" s="17" t="s">
        <v>50</v>
      </c>
      <c r="E58" s="17"/>
      <c r="F58" s="23">
        <v>2400000</v>
      </c>
      <c r="G58" s="15"/>
      <c r="H58" s="16">
        <f t="shared" si="2"/>
        <v>-10000</v>
      </c>
      <c r="I58" s="36">
        <f>I59</f>
        <v>2390000</v>
      </c>
      <c r="J58" s="36">
        <f t="shared" si="0"/>
        <v>-2390000</v>
      </c>
      <c r="K58" s="36">
        <f>K59</f>
        <v>0</v>
      </c>
    </row>
    <row r="59" spans="1:11" ht="38.25" outlineLevel="5" x14ac:dyDescent="0.25">
      <c r="A59" s="5" t="s">
        <v>51</v>
      </c>
      <c r="B59" s="17" t="s">
        <v>8</v>
      </c>
      <c r="C59" s="17" t="s">
        <v>48</v>
      </c>
      <c r="D59" s="17" t="s">
        <v>52</v>
      </c>
      <c r="E59" s="17"/>
      <c r="F59" s="23">
        <v>2400000</v>
      </c>
      <c r="G59" s="15"/>
      <c r="H59" s="16">
        <f t="shared" si="2"/>
        <v>-10000</v>
      </c>
      <c r="I59" s="36">
        <f>I60</f>
        <v>2390000</v>
      </c>
      <c r="J59" s="36">
        <f t="shared" si="0"/>
        <v>-2390000</v>
      </c>
      <c r="K59" s="36">
        <f>K60</f>
        <v>0</v>
      </c>
    </row>
    <row r="60" spans="1:11" ht="25.5" outlineLevel="6" x14ac:dyDescent="0.25">
      <c r="A60" s="5" t="s">
        <v>53</v>
      </c>
      <c r="B60" s="17" t="s">
        <v>8</v>
      </c>
      <c r="C60" s="17" t="s">
        <v>48</v>
      </c>
      <c r="D60" s="17" t="s">
        <v>54</v>
      </c>
      <c r="E60" s="17"/>
      <c r="F60" s="23">
        <v>2400000</v>
      </c>
      <c r="G60" s="15"/>
      <c r="H60" s="16">
        <f t="shared" si="2"/>
        <v>-10000</v>
      </c>
      <c r="I60" s="36">
        <f>I61</f>
        <v>2390000</v>
      </c>
      <c r="J60" s="36">
        <f t="shared" si="0"/>
        <v>-2390000</v>
      </c>
      <c r="K60" s="36">
        <f>K61</f>
        <v>0</v>
      </c>
    </row>
    <row r="61" spans="1:11" outlineLevel="7" x14ac:dyDescent="0.25">
      <c r="A61" s="5" t="s">
        <v>30</v>
      </c>
      <c r="B61" s="17" t="s">
        <v>8</v>
      </c>
      <c r="C61" s="17" t="s">
        <v>48</v>
      </c>
      <c r="D61" s="17" t="s">
        <v>54</v>
      </c>
      <c r="E61" s="17" t="s">
        <v>31</v>
      </c>
      <c r="F61" s="23">
        <v>2400000</v>
      </c>
      <c r="G61" s="15"/>
      <c r="H61" s="16">
        <f t="shared" si="2"/>
        <v>-10000</v>
      </c>
      <c r="I61" s="36">
        <f>I62</f>
        <v>2390000</v>
      </c>
      <c r="J61" s="36">
        <f t="shared" si="0"/>
        <v>-2390000</v>
      </c>
      <c r="K61" s="36">
        <f>K62</f>
        <v>0</v>
      </c>
    </row>
    <row r="62" spans="1:11" outlineLevel="7" x14ac:dyDescent="0.25">
      <c r="A62" s="5" t="s">
        <v>55</v>
      </c>
      <c r="B62" s="17" t="s">
        <v>8</v>
      </c>
      <c r="C62" s="17" t="s">
        <v>48</v>
      </c>
      <c r="D62" s="17" t="s">
        <v>54</v>
      </c>
      <c r="E62" s="17" t="s">
        <v>56</v>
      </c>
      <c r="F62" s="23">
        <v>2400000</v>
      </c>
      <c r="G62" s="15"/>
      <c r="H62" s="16">
        <f t="shared" si="2"/>
        <v>-10000</v>
      </c>
      <c r="I62" s="36">
        <v>2390000</v>
      </c>
      <c r="J62" s="36">
        <f t="shared" si="0"/>
        <v>-2390000</v>
      </c>
      <c r="K62" s="36">
        <v>0</v>
      </c>
    </row>
    <row r="63" spans="1:11" outlineLevel="2" x14ac:dyDescent="0.25">
      <c r="A63" s="5" t="s">
        <v>57</v>
      </c>
      <c r="B63" s="17" t="s">
        <v>8</v>
      </c>
      <c r="C63" s="17" t="s">
        <v>58</v>
      </c>
      <c r="D63" s="17"/>
      <c r="E63" s="17"/>
      <c r="F63" s="23">
        <v>41588290</v>
      </c>
      <c r="G63" s="15"/>
      <c r="H63" s="16">
        <f t="shared" si="2"/>
        <v>15687883.950000003</v>
      </c>
      <c r="I63" s="36">
        <f>I64+I73+I79+I85+I98+I106</f>
        <v>57276173.950000003</v>
      </c>
      <c r="J63" s="36">
        <f t="shared" si="0"/>
        <v>-13141544.150000006</v>
      </c>
      <c r="K63" s="36">
        <f>K64+K73+K79+K85+K98+K106</f>
        <v>44134629.799999997</v>
      </c>
    </row>
    <row r="64" spans="1:11" ht="51" outlineLevel="3" x14ac:dyDescent="0.25">
      <c r="A64" s="5" t="s">
        <v>13</v>
      </c>
      <c r="B64" s="17" t="s">
        <v>8</v>
      </c>
      <c r="C64" s="17" t="s">
        <v>58</v>
      </c>
      <c r="D64" s="17" t="s">
        <v>14</v>
      </c>
      <c r="E64" s="17"/>
      <c r="F64" s="23">
        <v>15588032</v>
      </c>
      <c r="G64" s="15"/>
      <c r="H64" s="16">
        <f t="shared" si="2"/>
        <v>10250236.259999998</v>
      </c>
      <c r="I64" s="36">
        <f>I65</f>
        <v>25838268.259999998</v>
      </c>
      <c r="J64" s="36">
        <f t="shared" si="0"/>
        <v>-18936840.949999999</v>
      </c>
      <c r="K64" s="36">
        <f>K65</f>
        <v>6901427.3099999996</v>
      </c>
    </row>
    <row r="65" spans="1:11" ht="25.5" outlineLevel="5" x14ac:dyDescent="0.25">
      <c r="A65" s="5" t="s">
        <v>15</v>
      </c>
      <c r="B65" s="17" t="s">
        <v>8</v>
      </c>
      <c r="C65" s="17" t="s">
        <v>58</v>
      </c>
      <c r="D65" s="17" t="s">
        <v>16</v>
      </c>
      <c r="E65" s="17"/>
      <c r="F65" s="23">
        <v>15588032</v>
      </c>
      <c r="G65" s="15"/>
      <c r="H65" s="16">
        <f t="shared" si="2"/>
        <v>10250236.259999998</v>
      </c>
      <c r="I65" s="36">
        <f>I66</f>
        <v>25838268.259999998</v>
      </c>
      <c r="J65" s="36">
        <f t="shared" si="0"/>
        <v>-18936840.949999999</v>
      </c>
      <c r="K65" s="36">
        <f>K66</f>
        <v>6901427.3099999996</v>
      </c>
    </row>
    <row r="66" spans="1:11" outlineLevel="6" x14ac:dyDescent="0.25">
      <c r="A66" s="5" t="s">
        <v>59</v>
      </c>
      <c r="B66" s="17" t="s">
        <v>8</v>
      </c>
      <c r="C66" s="17" t="s">
        <v>58</v>
      </c>
      <c r="D66" s="17" t="s">
        <v>60</v>
      </c>
      <c r="E66" s="17"/>
      <c r="F66" s="23">
        <v>15588032</v>
      </c>
      <c r="G66" s="15"/>
      <c r="H66" s="16">
        <f t="shared" si="2"/>
        <v>10250236.259999998</v>
      </c>
      <c r="I66" s="36">
        <f>I67+I69+I71</f>
        <v>25838268.259999998</v>
      </c>
      <c r="J66" s="36">
        <f t="shared" si="0"/>
        <v>-18936840.949999999</v>
      </c>
      <c r="K66" s="36">
        <f>K67+K69+K71</f>
        <v>6901427.3099999996</v>
      </c>
    </row>
    <row r="67" spans="1:11" ht="25.5" outlineLevel="7" x14ac:dyDescent="0.25">
      <c r="A67" s="5" t="s">
        <v>23</v>
      </c>
      <c r="B67" s="17" t="s">
        <v>8</v>
      </c>
      <c r="C67" s="17" t="s">
        <v>58</v>
      </c>
      <c r="D67" s="17" t="s">
        <v>60</v>
      </c>
      <c r="E67" s="17" t="s">
        <v>24</v>
      </c>
      <c r="F67" s="23">
        <v>10253032</v>
      </c>
      <c r="G67" s="15"/>
      <c r="H67" s="16">
        <f t="shared" si="2"/>
        <v>-245495.74000000022</v>
      </c>
      <c r="I67" s="36">
        <f>I68</f>
        <v>10007536.26</v>
      </c>
      <c r="J67" s="36">
        <f t="shared" si="0"/>
        <v>-3767940.95</v>
      </c>
      <c r="K67" s="36">
        <f>K68</f>
        <v>6239595.3099999996</v>
      </c>
    </row>
    <row r="68" spans="1:11" ht="25.5" outlineLevel="7" x14ac:dyDescent="0.25">
      <c r="A68" s="5" t="s">
        <v>25</v>
      </c>
      <c r="B68" s="17" t="s">
        <v>8</v>
      </c>
      <c r="C68" s="17" t="s">
        <v>58</v>
      </c>
      <c r="D68" s="17" t="s">
        <v>60</v>
      </c>
      <c r="E68" s="17" t="s">
        <v>26</v>
      </c>
      <c r="F68" s="23">
        <v>10253032</v>
      </c>
      <c r="G68" s="15"/>
      <c r="H68" s="16">
        <f t="shared" si="2"/>
        <v>-245495.74000000022</v>
      </c>
      <c r="I68" s="36">
        <v>10007536.26</v>
      </c>
      <c r="J68" s="36">
        <f t="shared" si="0"/>
        <v>-3767940.95</v>
      </c>
      <c r="K68" s="36">
        <v>6239595.3099999996</v>
      </c>
    </row>
    <row r="69" spans="1:11" outlineLevel="7" x14ac:dyDescent="0.25">
      <c r="A69" s="5" t="s">
        <v>61</v>
      </c>
      <c r="B69" s="17" t="s">
        <v>8</v>
      </c>
      <c r="C69" s="17" t="s">
        <v>58</v>
      </c>
      <c r="D69" s="17" t="s">
        <v>60</v>
      </c>
      <c r="E69" s="17" t="s">
        <v>62</v>
      </c>
      <c r="F69" s="23">
        <v>100000</v>
      </c>
      <c r="G69" s="15"/>
      <c r="H69" s="16">
        <f t="shared" si="2"/>
        <v>0</v>
      </c>
      <c r="I69" s="36">
        <f>I70</f>
        <v>100000</v>
      </c>
      <c r="J69" s="36">
        <f t="shared" si="0"/>
        <v>316700</v>
      </c>
      <c r="K69" s="36">
        <f>K70</f>
        <v>416700</v>
      </c>
    </row>
    <row r="70" spans="1:11" outlineLevel="7" x14ac:dyDescent="0.25">
      <c r="A70" s="5" t="s">
        <v>63</v>
      </c>
      <c r="B70" s="17" t="s">
        <v>8</v>
      </c>
      <c r="C70" s="17" t="s">
        <v>58</v>
      </c>
      <c r="D70" s="17" t="s">
        <v>60</v>
      </c>
      <c r="E70" s="17" t="s">
        <v>64</v>
      </c>
      <c r="F70" s="23">
        <v>100000</v>
      </c>
      <c r="G70" s="15"/>
      <c r="H70" s="16">
        <f t="shared" si="2"/>
        <v>0</v>
      </c>
      <c r="I70" s="36">
        <v>100000</v>
      </c>
      <c r="J70" s="36">
        <f t="shared" si="0"/>
        <v>316700</v>
      </c>
      <c r="K70" s="36">
        <v>416700</v>
      </c>
    </row>
    <row r="71" spans="1:11" outlineLevel="7" x14ac:dyDescent="0.25">
      <c r="A71" s="5" t="s">
        <v>30</v>
      </c>
      <c r="B71" s="17" t="s">
        <v>8</v>
      </c>
      <c r="C71" s="17" t="s">
        <v>58</v>
      </c>
      <c r="D71" s="17" t="s">
        <v>60</v>
      </c>
      <c r="E71" s="17" t="s">
        <v>31</v>
      </c>
      <c r="F71" s="23">
        <v>5235000</v>
      </c>
      <c r="G71" s="15"/>
      <c r="H71" s="16">
        <f t="shared" si="2"/>
        <v>10495732</v>
      </c>
      <c r="I71" s="36">
        <f>I72</f>
        <v>15730732</v>
      </c>
      <c r="J71" s="36">
        <f t="shared" si="0"/>
        <v>-15485600</v>
      </c>
      <c r="K71" s="36">
        <f>K72</f>
        <v>245132</v>
      </c>
    </row>
    <row r="72" spans="1:11" outlineLevel="7" x14ac:dyDescent="0.25">
      <c r="A72" s="5" t="s">
        <v>32</v>
      </c>
      <c r="B72" s="17" t="s">
        <v>8</v>
      </c>
      <c r="C72" s="17" t="s">
        <v>58</v>
      </c>
      <c r="D72" s="17" t="s">
        <v>60</v>
      </c>
      <c r="E72" s="17" t="s">
        <v>33</v>
      </c>
      <c r="F72" s="23">
        <v>5235000</v>
      </c>
      <c r="G72" s="15"/>
      <c r="H72" s="16">
        <f t="shared" si="2"/>
        <v>10495732</v>
      </c>
      <c r="I72" s="36">
        <v>15730732</v>
      </c>
      <c r="J72" s="36">
        <f t="shared" si="0"/>
        <v>-15485600</v>
      </c>
      <c r="K72" s="36">
        <v>245132</v>
      </c>
    </row>
    <row r="73" spans="1:11" ht="38.25" outlineLevel="3" x14ac:dyDescent="0.25">
      <c r="A73" s="5" t="s">
        <v>65</v>
      </c>
      <c r="B73" s="17" t="s">
        <v>8</v>
      </c>
      <c r="C73" s="17" t="s">
        <v>58</v>
      </c>
      <c r="D73" s="17" t="s">
        <v>66</v>
      </c>
      <c r="E73" s="17"/>
      <c r="F73" s="23">
        <v>4000000</v>
      </c>
      <c r="G73" s="15"/>
      <c r="H73" s="16">
        <f t="shared" si="2"/>
        <v>-600000</v>
      </c>
      <c r="I73" s="36">
        <f>I74</f>
        <v>3400000</v>
      </c>
      <c r="J73" s="36">
        <f t="shared" si="0"/>
        <v>-3400000</v>
      </c>
      <c r="K73" s="36">
        <f>K74</f>
        <v>0</v>
      </c>
    </row>
    <row r="74" spans="1:11" ht="38.25" outlineLevel="4" x14ac:dyDescent="0.25">
      <c r="A74" s="5" t="s">
        <v>67</v>
      </c>
      <c r="B74" s="17" t="s">
        <v>8</v>
      </c>
      <c r="C74" s="17" t="s">
        <v>58</v>
      </c>
      <c r="D74" s="17" t="s">
        <v>68</v>
      </c>
      <c r="E74" s="17"/>
      <c r="F74" s="23">
        <v>4000000</v>
      </c>
      <c r="G74" s="15"/>
      <c r="H74" s="16">
        <f t="shared" si="2"/>
        <v>-600000</v>
      </c>
      <c r="I74" s="36">
        <f>I75</f>
        <v>3400000</v>
      </c>
      <c r="J74" s="36">
        <f t="shared" ref="J74:J137" si="3">K74-I74</f>
        <v>-3400000</v>
      </c>
      <c r="K74" s="36">
        <f>K75</f>
        <v>0</v>
      </c>
    </row>
    <row r="75" spans="1:11" ht="38.25" outlineLevel="5" x14ac:dyDescent="0.25">
      <c r="A75" s="5" t="s">
        <v>69</v>
      </c>
      <c r="B75" s="17" t="s">
        <v>8</v>
      </c>
      <c r="C75" s="17" t="s">
        <v>58</v>
      </c>
      <c r="D75" s="17" t="s">
        <v>70</v>
      </c>
      <c r="E75" s="17"/>
      <c r="F75" s="23">
        <v>4000000</v>
      </c>
      <c r="G75" s="15"/>
      <c r="H75" s="16">
        <f t="shared" si="2"/>
        <v>-600000</v>
      </c>
      <c r="I75" s="36">
        <f>I76</f>
        <v>3400000</v>
      </c>
      <c r="J75" s="36">
        <f t="shared" si="3"/>
        <v>-3400000</v>
      </c>
      <c r="K75" s="36">
        <f>K76</f>
        <v>0</v>
      </c>
    </row>
    <row r="76" spans="1:11" ht="25.5" outlineLevel="6" x14ac:dyDescent="0.25">
      <c r="A76" s="5" t="s">
        <v>71</v>
      </c>
      <c r="B76" s="17" t="s">
        <v>8</v>
      </c>
      <c r="C76" s="17" t="s">
        <v>58</v>
      </c>
      <c r="D76" s="17" t="s">
        <v>72</v>
      </c>
      <c r="E76" s="17"/>
      <c r="F76" s="23">
        <v>4000000</v>
      </c>
      <c r="G76" s="15"/>
      <c r="H76" s="16">
        <f t="shared" si="2"/>
        <v>-600000</v>
      </c>
      <c r="I76" s="36">
        <f>I77</f>
        <v>3400000</v>
      </c>
      <c r="J76" s="36">
        <f t="shared" si="3"/>
        <v>-3400000</v>
      </c>
      <c r="K76" s="36">
        <f>K77</f>
        <v>0</v>
      </c>
    </row>
    <row r="77" spans="1:11" ht="25.5" outlineLevel="7" x14ac:dyDescent="0.25">
      <c r="A77" s="5" t="s">
        <v>73</v>
      </c>
      <c r="B77" s="17" t="s">
        <v>8</v>
      </c>
      <c r="C77" s="17" t="s">
        <v>58</v>
      </c>
      <c r="D77" s="17" t="s">
        <v>72</v>
      </c>
      <c r="E77" s="17" t="s">
        <v>74</v>
      </c>
      <c r="F77" s="23">
        <v>4000000</v>
      </c>
      <c r="G77" s="15"/>
      <c r="H77" s="16">
        <f t="shared" si="2"/>
        <v>-600000</v>
      </c>
      <c r="I77" s="36">
        <f>I78</f>
        <v>3400000</v>
      </c>
      <c r="J77" s="36">
        <f t="shared" si="3"/>
        <v>-3400000</v>
      </c>
      <c r="K77" s="36">
        <f>K78</f>
        <v>0</v>
      </c>
    </row>
    <row r="78" spans="1:11" outlineLevel="7" x14ac:dyDescent="0.25">
      <c r="A78" s="5" t="s">
        <v>75</v>
      </c>
      <c r="B78" s="17" t="s">
        <v>8</v>
      </c>
      <c r="C78" s="17" t="s">
        <v>58</v>
      </c>
      <c r="D78" s="17" t="s">
        <v>72</v>
      </c>
      <c r="E78" s="17" t="s">
        <v>76</v>
      </c>
      <c r="F78" s="23">
        <v>4000000</v>
      </c>
      <c r="G78" s="15"/>
      <c r="H78" s="16">
        <f t="shared" si="2"/>
        <v>-600000</v>
      </c>
      <c r="I78" s="36">
        <v>3400000</v>
      </c>
      <c r="J78" s="36">
        <f t="shared" si="3"/>
        <v>-3400000</v>
      </c>
      <c r="K78" s="36">
        <v>0</v>
      </c>
    </row>
    <row r="79" spans="1:11" ht="25.5" outlineLevel="3" x14ac:dyDescent="0.25">
      <c r="A79" s="5" t="s">
        <v>77</v>
      </c>
      <c r="B79" s="17" t="s">
        <v>8</v>
      </c>
      <c r="C79" s="17" t="s">
        <v>58</v>
      </c>
      <c r="D79" s="17" t="s">
        <v>78</v>
      </c>
      <c r="E79" s="17"/>
      <c r="F79" s="23">
        <v>874725</v>
      </c>
      <c r="G79" s="15"/>
      <c r="H79" s="16">
        <f t="shared" si="2"/>
        <v>0</v>
      </c>
      <c r="I79" s="36">
        <f>I80</f>
        <v>874725</v>
      </c>
      <c r="J79" s="36">
        <f t="shared" si="3"/>
        <v>104981</v>
      </c>
      <c r="K79" s="36">
        <f>K80</f>
        <v>979706</v>
      </c>
    </row>
    <row r="80" spans="1:11" ht="25.5" outlineLevel="4" x14ac:dyDescent="0.25">
      <c r="A80" s="5" t="s">
        <v>79</v>
      </c>
      <c r="B80" s="17" t="s">
        <v>8</v>
      </c>
      <c r="C80" s="17" t="s">
        <v>58</v>
      </c>
      <c r="D80" s="17" t="s">
        <v>80</v>
      </c>
      <c r="E80" s="17"/>
      <c r="F80" s="23">
        <v>874725</v>
      </c>
      <c r="G80" s="15"/>
      <c r="H80" s="16">
        <f t="shared" si="2"/>
        <v>0</v>
      </c>
      <c r="I80" s="36">
        <f>I81</f>
        <v>874725</v>
      </c>
      <c r="J80" s="36">
        <f t="shared" si="3"/>
        <v>104981</v>
      </c>
      <c r="K80" s="36">
        <f>K81</f>
        <v>979706</v>
      </c>
    </row>
    <row r="81" spans="1:11" ht="25.5" outlineLevel="5" x14ac:dyDescent="0.25">
      <c r="A81" s="5" t="s">
        <v>81</v>
      </c>
      <c r="B81" s="17" t="s">
        <v>8</v>
      </c>
      <c r="C81" s="17" t="s">
        <v>58</v>
      </c>
      <c r="D81" s="17" t="s">
        <v>82</v>
      </c>
      <c r="E81" s="17"/>
      <c r="F81" s="23">
        <v>874725</v>
      </c>
      <c r="G81" s="15"/>
      <c r="H81" s="16">
        <f t="shared" si="2"/>
        <v>0</v>
      </c>
      <c r="I81" s="36">
        <f>I82</f>
        <v>874725</v>
      </c>
      <c r="J81" s="36">
        <f t="shared" si="3"/>
        <v>104981</v>
      </c>
      <c r="K81" s="36">
        <f>K82</f>
        <v>979706</v>
      </c>
    </row>
    <row r="82" spans="1:11" ht="25.5" outlineLevel="6" x14ac:dyDescent="0.25">
      <c r="A82" s="5" t="s">
        <v>83</v>
      </c>
      <c r="B82" s="17" t="s">
        <v>8</v>
      </c>
      <c r="C82" s="17" t="s">
        <v>58</v>
      </c>
      <c r="D82" s="17" t="s">
        <v>84</v>
      </c>
      <c r="E82" s="17"/>
      <c r="F82" s="23">
        <v>874725</v>
      </c>
      <c r="G82" s="15"/>
      <c r="H82" s="16">
        <f t="shared" si="2"/>
        <v>0</v>
      </c>
      <c r="I82" s="36">
        <f>I83</f>
        <v>874725</v>
      </c>
      <c r="J82" s="36">
        <f t="shared" si="3"/>
        <v>104981</v>
      </c>
      <c r="K82" s="36">
        <f>K83</f>
        <v>979706</v>
      </c>
    </row>
    <row r="83" spans="1:11" ht="63.75" outlineLevel="7" x14ac:dyDescent="0.25">
      <c r="A83" s="5" t="s">
        <v>19</v>
      </c>
      <c r="B83" s="17" t="s">
        <v>8</v>
      </c>
      <c r="C83" s="17" t="s">
        <v>58</v>
      </c>
      <c r="D83" s="17" t="s">
        <v>84</v>
      </c>
      <c r="E83" s="17" t="s">
        <v>20</v>
      </c>
      <c r="F83" s="23">
        <v>874725</v>
      </c>
      <c r="G83" s="15"/>
      <c r="H83" s="16">
        <f t="shared" si="2"/>
        <v>0</v>
      </c>
      <c r="I83" s="36">
        <f>I84</f>
        <v>874725</v>
      </c>
      <c r="J83" s="36">
        <f t="shared" si="3"/>
        <v>104981</v>
      </c>
      <c r="K83" s="36">
        <f>K84</f>
        <v>979706</v>
      </c>
    </row>
    <row r="84" spans="1:11" ht="25.5" outlineLevel="7" x14ac:dyDescent="0.25">
      <c r="A84" s="5" t="s">
        <v>21</v>
      </c>
      <c r="B84" s="17" t="s">
        <v>8</v>
      </c>
      <c r="C84" s="17" t="s">
        <v>58</v>
      </c>
      <c r="D84" s="17" t="s">
        <v>84</v>
      </c>
      <c r="E84" s="17" t="s">
        <v>22</v>
      </c>
      <c r="F84" s="23">
        <v>874725</v>
      </c>
      <c r="G84" s="15"/>
      <c r="H84" s="16">
        <f t="shared" si="2"/>
        <v>0</v>
      </c>
      <c r="I84" s="36">
        <v>874725</v>
      </c>
      <c r="J84" s="36">
        <f t="shared" si="3"/>
        <v>104981</v>
      </c>
      <c r="K84" s="36">
        <v>979706</v>
      </c>
    </row>
    <row r="85" spans="1:11" ht="38.25" outlineLevel="3" x14ac:dyDescent="0.25">
      <c r="A85" s="5" t="s">
        <v>85</v>
      </c>
      <c r="B85" s="17" t="s">
        <v>8</v>
      </c>
      <c r="C85" s="17" t="s">
        <v>58</v>
      </c>
      <c r="D85" s="17" t="s">
        <v>86</v>
      </c>
      <c r="E85" s="17"/>
      <c r="F85" s="23">
        <v>21109533</v>
      </c>
      <c r="G85" s="15"/>
      <c r="H85" s="16">
        <f t="shared" si="2"/>
        <v>3568007.6900000013</v>
      </c>
      <c r="I85" s="36">
        <f>I86</f>
        <v>24677540.690000001</v>
      </c>
      <c r="J85" s="36">
        <f t="shared" si="3"/>
        <v>6692379.799999997</v>
      </c>
      <c r="K85" s="36">
        <f>K86</f>
        <v>31369920.489999998</v>
      </c>
    </row>
    <row r="86" spans="1:11" ht="51" outlineLevel="5" x14ac:dyDescent="0.25">
      <c r="A86" s="5" t="s">
        <v>87</v>
      </c>
      <c r="B86" s="17" t="s">
        <v>8</v>
      </c>
      <c r="C86" s="17" t="s">
        <v>58</v>
      </c>
      <c r="D86" s="17" t="s">
        <v>88</v>
      </c>
      <c r="E86" s="17"/>
      <c r="F86" s="23">
        <v>21109533</v>
      </c>
      <c r="G86" s="15"/>
      <c r="H86" s="16">
        <f t="shared" ref="H86:H97" si="4">I86-F86</f>
        <v>3568007.6900000013</v>
      </c>
      <c r="I86" s="36">
        <f>I87+I92+I95</f>
        <v>24677540.690000001</v>
      </c>
      <c r="J86" s="36">
        <f t="shared" si="3"/>
        <v>6692379.799999997</v>
      </c>
      <c r="K86" s="36">
        <f>K87+K92+K95</f>
        <v>31369920.489999998</v>
      </c>
    </row>
    <row r="87" spans="1:11" ht="38.25" outlineLevel="6" x14ac:dyDescent="0.25">
      <c r="A87" s="5" t="s">
        <v>89</v>
      </c>
      <c r="B87" s="17" t="s">
        <v>8</v>
      </c>
      <c r="C87" s="17" t="s">
        <v>58</v>
      </c>
      <c r="D87" s="17" t="s">
        <v>90</v>
      </c>
      <c r="E87" s="17"/>
      <c r="F87" s="23">
        <v>16918543</v>
      </c>
      <c r="G87" s="15"/>
      <c r="H87" s="16">
        <f t="shared" si="4"/>
        <v>2200000</v>
      </c>
      <c r="I87" s="36">
        <f>I88+I90</f>
        <v>19118543</v>
      </c>
      <c r="J87" s="36">
        <f t="shared" si="3"/>
        <v>5850197.4899999984</v>
      </c>
      <c r="K87" s="36">
        <f>K88+K90</f>
        <v>24968740.489999998</v>
      </c>
    </row>
    <row r="88" spans="1:11" ht="63.75" outlineLevel="7" x14ac:dyDescent="0.25">
      <c r="A88" s="5" t="s">
        <v>19</v>
      </c>
      <c r="B88" s="17" t="s">
        <v>8</v>
      </c>
      <c r="C88" s="17" t="s">
        <v>58</v>
      </c>
      <c r="D88" s="17" t="s">
        <v>90</v>
      </c>
      <c r="E88" s="17" t="s">
        <v>20</v>
      </c>
      <c r="F88" s="23">
        <v>16818543</v>
      </c>
      <c r="G88" s="15"/>
      <c r="H88" s="16">
        <f t="shared" si="4"/>
        <v>2200000</v>
      </c>
      <c r="I88" s="36">
        <f>I89</f>
        <v>19018543</v>
      </c>
      <c r="J88" s="36">
        <f t="shared" si="3"/>
        <v>5950197.4899999984</v>
      </c>
      <c r="K88" s="36">
        <f>K89</f>
        <v>24968740.489999998</v>
      </c>
    </row>
    <row r="89" spans="1:11" ht="25.5" outlineLevel="7" x14ac:dyDescent="0.25">
      <c r="A89" s="5" t="s">
        <v>21</v>
      </c>
      <c r="B89" s="17" t="s">
        <v>8</v>
      </c>
      <c r="C89" s="17" t="s">
        <v>58</v>
      </c>
      <c r="D89" s="17" t="s">
        <v>90</v>
      </c>
      <c r="E89" s="17" t="s">
        <v>22</v>
      </c>
      <c r="F89" s="23">
        <v>16818543</v>
      </c>
      <c r="G89" s="15"/>
      <c r="H89" s="16">
        <f t="shared" si="4"/>
        <v>2200000</v>
      </c>
      <c r="I89" s="36">
        <f>16818543+2200000</f>
        <v>19018543</v>
      </c>
      <c r="J89" s="36">
        <f t="shared" si="3"/>
        <v>5950197.4899999984</v>
      </c>
      <c r="K89" s="36">
        <v>24968740.489999998</v>
      </c>
    </row>
    <row r="90" spans="1:11" ht="25.5" outlineLevel="7" x14ac:dyDescent="0.25">
      <c r="A90" s="5" t="s">
        <v>23</v>
      </c>
      <c r="B90" s="17" t="s">
        <v>8</v>
      </c>
      <c r="C90" s="17" t="s">
        <v>58</v>
      </c>
      <c r="D90" s="17" t="s">
        <v>90</v>
      </c>
      <c r="E90" s="17" t="s">
        <v>24</v>
      </c>
      <c r="F90" s="23">
        <v>100000</v>
      </c>
      <c r="G90" s="15"/>
      <c r="H90" s="16">
        <f t="shared" si="4"/>
        <v>0</v>
      </c>
      <c r="I90" s="36">
        <f>I91</f>
        <v>100000</v>
      </c>
      <c r="J90" s="36">
        <f t="shared" si="3"/>
        <v>-100000</v>
      </c>
      <c r="K90" s="36">
        <f>K91</f>
        <v>0</v>
      </c>
    </row>
    <row r="91" spans="1:11" ht="25.5" outlineLevel="7" x14ac:dyDescent="0.25">
      <c r="A91" s="5" t="s">
        <v>25</v>
      </c>
      <c r="B91" s="17" t="s">
        <v>8</v>
      </c>
      <c r="C91" s="17" t="s">
        <v>58</v>
      </c>
      <c r="D91" s="17" t="s">
        <v>90</v>
      </c>
      <c r="E91" s="17" t="s">
        <v>26</v>
      </c>
      <c r="F91" s="23">
        <v>100000</v>
      </c>
      <c r="G91" s="15"/>
      <c r="H91" s="16">
        <f t="shared" si="4"/>
        <v>0</v>
      </c>
      <c r="I91" s="36">
        <v>100000</v>
      </c>
      <c r="J91" s="36">
        <f t="shared" si="3"/>
        <v>-100000</v>
      </c>
      <c r="K91" s="36">
        <v>0</v>
      </c>
    </row>
    <row r="92" spans="1:11" outlineLevel="6" x14ac:dyDescent="0.25">
      <c r="A92" s="5" t="s">
        <v>91</v>
      </c>
      <c r="B92" s="17" t="s">
        <v>8</v>
      </c>
      <c r="C92" s="17" t="s">
        <v>58</v>
      </c>
      <c r="D92" s="17" t="s">
        <v>92</v>
      </c>
      <c r="E92" s="17"/>
      <c r="F92" s="23">
        <v>4062240</v>
      </c>
      <c r="G92" s="15"/>
      <c r="H92" s="16">
        <f t="shared" si="4"/>
        <v>1381027.6900000004</v>
      </c>
      <c r="I92" s="36">
        <f>I93</f>
        <v>5443267.6900000004</v>
      </c>
      <c r="J92" s="36">
        <f t="shared" si="3"/>
        <v>745162.30999999959</v>
      </c>
      <c r="K92" s="36">
        <f>K93</f>
        <v>6188430</v>
      </c>
    </row>
    <row r="93" spans="1:11" ht="63.75" outlineLevel="7" x14ac:dyDescent="0.25">
      <c r="A93" s="5" t="s">
        <v>19</v>
      </c>
      <c r="B93" s="17" t="s">
        <v>8</v>
      </c>
      <c r="C93" s="17" t="s">
        <v>58</v>
      </c>
      <c r="D93" s="17" t="s">
        <v>92</v>
      </c>
      <c r="E93" s="17" t="s">
        <v>20</v>
      </c>
      <c r="F93" s="23">
        <v>4062240</v>
      </c>
      <c r="G93" s="15"/>
      <c r="H93" s="16">
        <f t="shared" si="4"/>
        <v>1381027.6900000004</v>
      </c>
      <c r="I93" s="36">
        <f>I94</f>
        <v>5443267.6900000004</v>
      </c>
      <c r="J93" s="36">
        <f t="shared" si="3"/>
        <v>745162.30999999959</v>
      </c>
      <c r="K93" s="36">
        <f>K94</f>
        <v>6188430</v>
      </c>
    </row>
    <row r="94" spans="1:11" ht="25.5" outlineLevel="7" x14ac:dyDescent="0.25">
      <c r="A94" s="5" t="s">
        <v>21</v>
      </c>
      <c r="B94" s="17" t="s">
        <v>8</v>
      </c>
      <c r="C94" s="17" t="s">
        <v>58</v>
      </c>
      <c r="D94" s="17" t="s">
        <v>92</v>
      </c>
      <c r="E94" s="17" t="s">
        <v>22</v>
      </c>
      <c r="F94" s="23">
        <v>4062240</v>
      </c>
      <c r="G94" s="15"/>
      <c r="H94" s="16">
        <f t="shared" si="4"/>
        <v>1381027.6900000004</v>
      </c>
      <c r="I94" s="36">
        <f>4062240+894509.99+200000+286517.7</f>
        <v>5443267.6900000004</v>
      </c>
      <c r="J94" s="36">
        <f t="shared" si="3"/>
        <v>745162.30999999959</v>
      </c>
      <c r="K94" s="36">
        <v>6188430</v>
      </c>
    </row>
    <row r="95" spans="1:11" outlineLevel="6" x14ac:dyDescent="0.25">
      <c r="A95" s="5" t="s">
        <v>93</v>
      </c>
      <c r="B95" s="17" t="s">
        <v>8</v>
      </c>
      <c r="C95" s="17" t="s">
        <v>58</v>
      </c>
      <c r="D95" s="17" t="s">
        <v>94</v>
      </c>
      <c r="E95" s="17"/>
      <c r="F95" s="23">
        <v>128750</v>
      </c>
      <c r="G95" s="15"/>
      <c r="H95" s="16">
        <f t="shared" si="4"/>
        <v>-13020</v>
      </c>
      <c r="I95" s="36">
        <f>I96</f>
        <v>115730</v>
      </c>
      <c r="J95" s="36">
        <f t="shared" si="3"/>
        <v>97020</v>
      </c>
      <c r="K95" s="36">
        <f>K96</f>
        <v>212750</v>
      </c>
    </row>
    <row r="96" spans="1:11" ht="63.75" outlineLevel="7" x14ac:dyDescent="0.25">
      <c r="A96" s="5" t="s">
        <v>19</v>
      </c>
      <c r="B96" s="17" t="s">
        <v>8</v>
      </c>
      <c r="C96" s="17" t="s">
        <v>58</v>
      </c>
      <c r="D96" s="17" t="s">
        <v>94</v>
      </c>
      <c r="E96" s="17" t="s">
        <v>20</v>
      </c>
      <c r="F96" s="23">
        <v>128750</v>
      </c>
      <c r="G96" s="15"/>
      <c r="H96" s="16">
        <f t="shared" si="4"/>
        <v>-13020</v>
      </c>
      <c r="I96" s="36">
        <f>I97</f>
        <v>115730</v>
      </c>
      <c r="J96" s="36">
        <f t="shared" si="3"/>
        <v>97020</v>
      </c>
      <c r="K96" s="36">
        <f>K97</f>
        <v>212750</v>
      </c>
    </row>
    <row r="97" spans="1:11" ht="25.5" outlineLevel="7" x14ac:dyDescent="0.25">
      <c r="A97" s="5" t="s">
        <v>21</v>
      </c>
      <c r="B97" s="17" t="s">
        <v>8</v>
      </c>
      <c r="C97" s="17" t="s">
        <v>58</v>
      </c>
      <c r="D97" s="17" t="s">
        <v>94</v>
      </c>
      <c r="E97" s="17" t="s">
        <v>22</v>
      </c>
      <c r="F97" s="23">
        <v>128750</v>
      </c>
      <c r="G97" s="15"/>
      <c r="H97" s="16">
        <f t="shared" si="4"/>
        <v>-13020</v>
      </c>
      <c r="I97" s="36">
        <v>115730</v>
      </c>
      <c r="J97" s="36">
        <f t="shared" si="3"/>
        <v>97020</v>
      </c>
      <c r="K97" s="36">
        <v>212750</v>
      </c>
    </row>
    <row r="98" spans="1:11" ht="38.25" outlineLevel="7" x14ac:dyDescent="0.25">
      <c r="A98" s="5" t="s">
        <v>324</v>
      </c>
      <c r="B98" s="17" t="s">
        <v>8</v>
      </c>
      <c r="C98" s="17" t="s">
        <v>58</v>
      </c>
      <c r="D98" s="17" t="s">
        <v>325</v>
      </c>
      <c r="E98" s="17"/>
      <c r="F98" s="23">
        <v>0</v>
      </c>
      <c r="G98" s="15"/>
      <c r="H98" s="16">
        <f t="shared" ref="H98:H155" si="5">I98-F98</f>
        <v>2469640</v>
      </c>
      <c r="I98" s="36">
        <f>I102+I99</f>
        <v>2469640</v>
      </c>
      <c r="J98" s="36">
        <f t="shared" si="3"/>
        <v>434288</v>
      </c>
      <c r="K98" s="36">
        <f>K102+K99</f>
        <v>2903928</v>
      </c>
    </row>
    <row r="99" spans="1:11" ht="51" outlineLevel="7" x14ac:dyDescent="0.25">
      <c r="A99" s="5" t="s">
        <v>338</v>
      </c>
      <c r="B99" s="17" t="s">
        <v>750</v>
      </c>
      <c r="C99" s="17" t="s">
        <v>58</v>
      </c>
      <c r="D99" s="17" t="s">
        <v>339</v>
      </c>
      <c r="E99" s="17"/>
      <c r="F99" s="23"/>
      <c r="G99" s="15"/>
      <c r="H99" s="16"/>
      <c r="I99" s="36">
        <f>I100</f>
        <v>100000</v>
      </c>
      <c r="J99" s="36">
        <f t="shared" si="3"/>
        <v>434288</v>
      </c>
      <c r="K99" s="36">
        <f>K100</f>
        <v>534288</v>
      </c>
    </row>
    <row r="100" spans="1:11" outlineLevel="7" x14ac:dyDescent="0.25">
      <c r="A100" s="5" t="s">
        <v>749</v>
      </c>
      <c r="B100" s="17" t="s">
        <v>750</v>
      </c>
      <c r="C100" s="17" t="s">
        <v>58</v>
      </c>
      <c r="D100" s="17" t="s">
        <v>339</v>
      </c>
      <c r="E100" s="17" t="s">
        <v>100</v>
      </c>
      <c r="F100" s="23"/>
      <c r="G100" s="15"/>
      <c r="H100" s="16"/>
      <c r="I100" s="36">
        <f>I101</f>
        <v>100000</v>
      </c>
      <c r="J100" s="36">
        <f t="shared" si="3"/>
        <v>434288</v>
      </c>
      <c r="K100" s="36">
        <f>K101</f>
        <v>534288</v>
      </c>
    </row>
    <row r="101" spans="1:11" outlineLevel="7" x14ac:dyDescent="0.25">
      <c r="A101" s="5" t="s">
        <v>101</v>
      </c>
      <c r="B101" s="17" t="s">
        <v>750</v>
      </c>
      <c r="C101" s="17" t="s">
        <v>58</v>
      </c>
      <c r="D101" s="17" t="s">
        <v>339</v>
      </c>
      <c r="E101" s="17" t="s">
        <v>102</v>
      </c>
      <c r="F101" s="23"/>
      <c r="G101" s="15"/>
      <c r="H101" s="16"/>
      <c r="I101" s="36">
        <v>100000</v>
      </c>
      <c r="J101" s="36">
        <f t="shared" si="3"/>
        <v>434288</v>
      </c>
      <c r="K101" s="36">
        <v>534288</v>
      </c>
    </row>
    <row r="102" spans="1:11" ht="76.5" outlineLevel="7" x14ac:dyDescent="0.25">
      <c r="A102" s="5" t="s">
        <v>709</v>
      </c>
      <c r="B102" s="17" t="s">
        <v>8</v>
      </c>
      <c r="C102" s="17" t="s">
        <v>58</v>
      </c>
      <c r="D102" s="17" t="s">
        <v>711</v>
      </c>
      <c r="E102" s="17"/>
      <c r="F102" s="23">
        <v>0</v>
      </c>
      <c r="G102" s="15"/>
      <c r="H102" s="16">
        <f t="shared" si="5"/>
        <v>2369640</v>
      </c>
      <c r="I102" s="36">
        <f>I103</f>
        <v>2369640</v>
      </c>
      <c r="J102" s="36">
        <f t="shared" si="3"/>
        <v>0</v>
      </c>
      <c r="K102" s="36">
        <f>K103</f>
        <v>2369640</v>
      </c>
    </row>
    <row r="103" spans="1:11" ht="38.25" outlineLevel="7" x14ac:dyDescent="0.25">
      <c r="A103" s="5" t="s">
        <v>710</v>
      </c>
      <c r="B103" s="17" t="s">
        <v>8</v>
      </c>
      <c r="C103" s="17" t="s">
        <v>58</v>
      </c>
      <c r="D103" s="17" t="s">
        <v>711</v>
      </c>
      <c r="E103" s="17"/>
      <c r="F103" s="23">
        <v>0</v>
      </c>
      <c r="G103" s="15"/>
      <c r="H103" s="16">
        <f t="shared" si="5"/>
        <v>2369640</v>
      </c>
      <c r="I103" s="36">
        <f>I104</f>
        <v>2369640</v>
      </c>
      <c r="J103" s="36">
        <f t="shared" si="3"/>
        <v>0</v>
      </c>
      <c r="K103" s="36">
        <f>K104</f>
        <v>2369640</v>
      </c>
    </row>
    <row r="104" spans="1:11" ht="63.75" outlineLevel="7" x14ac:dyDescent="0.25">
      <c r="A104" s="5" t="s">
        <v>19</v>
      </c>
      <c r="B104" s="17" t="s">
        <v>8</v>
      </c>
      <c r="C104" s="17" t="s">
        <v>58</v>
      </c>
      <c r="D104" s="17" t="s">
        <v>711</v>
      </c>
      <c r="E104" s="17" t="s">
        <v>20</v>
      </c>
      <c r="F104" s="23">
        <v>0</v>
      </c>
      <c r="G104" s="15"/>
      <c r="H104" s="16">
        <f t="shared" si="5"/>
        <v>2369640</v>
      </c>
      <c r="I104" s="36">
        <f>I105</f>
        <v>2369640</v>
      </c>
      <c r="J104" s="36">
        <f t="shared" si="3"/>
        <v>0</v>
      </c>
      <c r="K104" s="36">
        <f>K105</f>
        <v>2369640</v>
      </c>
    </row>
    <row r="105" spans="1:11" ht="25.5" outlineLevel="7" x14ac:dyDescent="0.25">
      <c r="A105" s="5" t="s">
        <v>21</v>
      </c>
      <c r="B105" s="17" t="s">
        <v>8</v>
      </c>
      <c r="C105" s="17" t="s">
        <v>58</v>
      </c>
      <c r="D105" s="17" t="s">
        <v>711</v>
      </c>
      <c r="E105" s="17" t="s">
        <v>22</v>
      </c>
      <c r="F105" s="23">
        <v>0</v>
      </c>
      <c r="G105" s="15"/>
      <c r="H105" s="16">
        <f t="shared" si="5"/>
        <v>2369640</v>
      </c>
      <c r="I105" s="36">
        <v>2369640</v>
      </c>
      <c r="J105" s="36">
        <f t="shared" si="3"/>
        <v>0</v>
      </c>
      <c r="K105" s="36">
        <v>2369640</v>
      </c>
    </row>
    <row r="106" spans="1:11" ht="25.5" outlineLevel="3" x14ac:dyDescent="0.25">
      <c r="A106" s="5" t="s">
        <v>95</v>
      </c>
      <c r="B106" s="17" t="s">
        <v>8</v>
      </c>
      <c r="C106" s="17" t="s">
        <v>58</v>
      </c>
      <c r="D106" s="17" t="s">
        <v>96</v>
      </c>
      <c r="E106" s="17"/>
      <c r="F106" s="23">
        <v>16000</v>
      </c>
      <c r="G106" s="15"/>
      <c r="H106" s="16">
        <f t="shared" si="5"/>
        <v>0</v>
      </c>
      <c r="I106" s="36">
        <f>I110</f>
        <v>16000</v>
      </c>
      <c r="J106" s="36">
        <f t="shared" si="3"/>
        <v>1963648</v>
      </c>
      <c r="K106" s="36">
        <f>K110+K107</f>
        <v>1979648</v>
      </c>
    </row>
    <row r="107" spans="1:11" ht="51" outlineLevel="3" x14ac:dyDescent="0.25">
      <c r="A107" s="5" t="s">
        <v>787</v>
      </c>
      <c r="B107" s="17" t="s">
        <v>8</v>
      </c>
      <c r="C107" s="17" t="s">
        <v>58</v>
      </c>
      <c r="D107" s="17" t="s">
        <v>788</v>
      </c>
      <c r="E107" s="17"/>
      <c r="F107" s="23"/>
      <c r="G107" s="15"/>
      <c r="H107" s="16"/>
      <c r="I107" s="36"/>
      <c r="J107" s="36">
        <f t="shared" si="3"/>
        <v>1963648</v>
      </c>
      <c r="K107" s="36">
        <f>K108</f>
        <v>1963648</v>
      </c>
    </row>
    <row r="108" spans="1:11" ht="63.75" outlineLevel="3" x14ac:dyDescent="0.25">
      <c r="A108" s="5" t="s">
        <v>19</v>
      </c>
      <c r="B108" s="17" t="s">
        <v>8</v>
      </c>
      <c r="C108" s="17" t="s">
        <v>58</v>
      </c>
      <c r="D108" s="17" t="s">
        <v>788</v>
      </c>
      <c r="E108" s="17" t="s">
        <v>20</v>
      </c>
      <c r="F108" s="23"/>
      <c r="G108" s="15"/>
      <c r="H108" s="16"/>
      <c r="I108" s="36"/>
      <c r="J108" s="36">
        <f t="shared" si="3"/>
        <v>1963648</v>
      </c>
      <c r="K108" s="36">
        <f>K109</f>
        <v>1963648</v>
      </c>
    </row>
    <row r="109" spans="1:11" ht="25.5" outlineLevel="3" x14ac:dyDescent="0.25">
      <c r="A109" s="5" t="s">
        <v>21</v>
      </c>
      <c r="B109" s="17" t="s">
        <v>8</v>
      </c>
      <c r="C109" s="17" t="s">
        <v>58</v>
      </c>
      <c r="D109" s="17" t="s">
        <v>788</v>
      </c>
      <c r="E109" s="17" t="s">
        <v>22</v>
      </c>
      <c r="F109" s="23"/>
      <c r="G109" s="15"/>
      <c r="H109" s="16"/>
      <c r="I109" s="36"/>
      <c r="J109" s="36">
        <f t="shared" si="3"/>
        <v>1963648</v>
      </c>
      <c r="K109" s="36">
        <v>1963648</v>
      </c>
    </row>
    <row r="110" spans="1:11" ht="25.5" outlineLevel="6" x14ac:dyDescent="0.25">
      <c r="A110" s="5" t="s">
        <v>97</v>
      </c>
      <c r="B110" s="17" t="s">
        <v>8</v>
      </c>
      <c r="C110" s="17" t="s">
        <v>58</v>
      </c>
      <c r="D110" s="17" t="s">
        <v>98</v>
      </c>
      <c r="E110" s="17"/>
      <c r="F110" s="23">
        <v>16000</v>
      </c>
      <c r="G110" s="15"/>
      <c r="H110" s="16">
        <f t="shared" si="5"/>
        <v>0</v>
      </c>
      <c r="I110" s="36">
        <f>I111</f>
        <v>16000</v>
      </c>
      <c r="J110" s="36">
        <f t="shared" si="3"/>
        <v>0</v>
      </c>
      <c r="K110" s="36">
        <f>K111</f>
        <v>16000</v>
      </c>
    </row>
    <row r="111" spans="1:11" outlineLevel="7" x14ac:dyDescent="0.25">
      <c r="A111" s="5" t="s">
        <v>99</v>
      </c>
      <c r="B111" s="17" t="s">
        <v>8</v>
      </c>
      <c r="C111" s="17" t="s">
        <v>58</v>
      </c>
      <c r="D111" s="17" t="s">
        <v>98</v>
      </c>
      <c r="E111" s="17" t="s">
        <v>100</v>
      </c>
      <c r="F111" s="23">
        <v>16000</v>
      </c>
      <c r="G111" s="15"/>
      <c r="H111" s="16">
        <f t="shared" si="5"/>
        <v>0</v>
      </c>
      <c r="I111" s="36">
        <f>I112</f>
        <v>16000</v>
      </c>
      <c r="J111" s="36">
        <f t="shared" si="3"/>
        <v>0</v>
      </c>
      <c r="K111" s="36">
        <f>K112</f>
        <v>16000</v>
      </c>
    </row>
    <row r="112" spans="1:11" outlineLevel="7" x14ac:dyDescent="0.25">
      <c r="A112" s="5" t="s">
        <v>101</v>
      </c>
      <c r="B112" s="17" t="s">
        <v>8</v>
      </c>
      <c r="C112" s="17" t="s">
        <v>58</v>
      </c>
      <c r="D112" s="17" t="s">
        <v>98</v>
      </c>
      <c r="E112" s="17" t="s">
        <v>102</v>
      </c>
      <c r="F112" s="23">
        <v>16000</v>
      </c>
      <c r="G112" s="15"/>
      <c r="H112" s="16">
        <f t="shared" si="5"/>
        <v>0</v>
      </c>
      <c r="I112" s="36">
        <v>16000</v>
      </c>
      <c r="J112" s="36">
        <f t="shared" si="3"/>
        <v>0</v>
      </c>
      <c r="K112" s="36">
        <v>16000</v>
      </c>
    </row>
    <row r="113" spans="1:11" ht="25.5" outlineLevel="1" x14ac:dyDescent="0.25">
      <c r="A113" s="5" t="s">
        <v>103</v>
      </c>
      <c r="B113" s="17" t="s">
        <v>8</v>
      </c>
      <c r="C113" s="17" t="s">
        <v>104</v>
      </c>
      <c r="D113" s="17"/>
      <c r="E113" s="17"/>
      <c r="F113" s="23">
        <v>11247451</v>
      </c>
      <c r="G113" s="15"/>
      <c r="H113" s="16">
        <f t="shared" si="5"/>
        <v>42562</v>
      </c>
      <c r="I113" s="36">
        <v>11290013</v>
      </c>
      <c r="J113" s="36">
        <f t="shared" si="3"/>
        <v>744913.8900000006</v>
      </c>
      <c r="K113" s="36">
        <f>K114+K119+K134+K179</f>
        <v>12034926.890000001</v>
      </c>
    </row>
    <row r="114" spans="1:11" outlineLevel="2" x14ac:dyDescent="0.25">
      <c r="A114" s="5" t="s">
        <v>105</v>
      </c>
      <c r="B114" s="17" t="s">
        <v>8</v>
      </c>
      <c r="C114" s="17" t="s">
        <v>106</v>
      </c>
      <c r="D114" s="17"/>
      <c r="E114" s="17"/>
      <c r="F114" s="23">
        <v>1531705</v>
      </c>
      <c r="G114" s="15"/>
      <c r="H114" s="16">
        <f t="shared" si="5"/>
        <v>0</v>
      </c>
      <c r="I114" s="36">
        <f>I115</f>
        <v>1531705</v>
      </c>
      <c r="J114" s="36">
        <f t="shared" si="3"/>
        <v>0</v>
      </c>
      <c r="K114" s="36">
        <f>K115</f>
        <v>1531705</v>
      </c>
    </row>
    <row r="115" spans="1:11" outlineLevel="3" x14ac:dyDescent="0.25">
      <c r="A115" s="5" t="s">
        <v>107</v>
      </c>
      <c r="B115" s="17" t="s">
        <v>8</v>
      </c>
      <c r="C115" s="17" t="s">
        <v>106</v>
      </c>
      <c r="D115" s="17" t="s">
        <v>108</v>
      </c>
      <c r="E115" s="17"/>
      <c r="F115" s="23">
        <v>1531705</v>
      </c>
      <c r="G115" s="15"/>
      <c r="H115" s="16">
        <f t="shared" si="5"/>
        <v>0</v>
      </c>
      <c r="I115" s="36">
        <f>I116</f>
        <v>1531705</v>
      </c>
      <c r="J115" s="36">
        <f t="shared" si="3"/>
        <v>0</v>
      </c>
      <c r="K115" s="36">
        <f>K116</f>
        <v>1531705</v>
      </c>
    </row>
    <row r="116" spans="1:11" ht="38.25" outlineLevel="6" x14ac:dyDescent="0.25">
      <c r="A116" s="5" t="s">
        <v>109</v>
      </c>
      <c r="B116" s="17" t="s">
        <v>8</v>
      </c>
      <c r="C116" s="17" t="s">
        <v>106</v>
      </c>
      <c r="D116" s="17" t="s">
        <v>110</v>
      </c>
      <c r="E116" s="17"/>
      <c r="F116" s="23">
        <v>1531705</v>
      </c>
      <c r="G116" s="15"/>
      <c r="H116" s="16">
        <f t="shared" si="5"/>
        <v>0</v>
      </c>
      <c r="I116" s="36">
        <f>I117</f>
        <v>1531705</v>
      </c>
      <c r="J116" s="36">
        <f t="shared" si="3"/>
        <v>0</v>
      </c>
      <c r="K116" s="36">
        <f>K117</f>
        <v>1531705</v>
      </c>
    </row>
    <row r="117" spans="1:11" ht="63.75" outlineLevel="7" x14ac:dyDescent="0.25">
      <c r="A117" s="5" t="s">
        <v>19</v>
      </c>
      <c r="B117" s="17" t="s">
        <v>8</v>
      </c>
      <c r="C117" s="17" t="s">
        <v>106</v>
      </c>
      <c r="D117" s="17" t="s">
        <v>110</v>
      </c>
      <c r="E117" s="17" t="s">
        <v>20</v>
      </c>
      <c r="F117" s="23">
        <v>1531705</v>
      </c>
      <c r="G117" s="15"/>
      <c r="H117" s="16">
        <f t="shared" si="5"/>
        <v>0</v>
      </c>
      <c r="I117" s="36">
        <f>I118</f>
        <v>1531705</v>
      </c>
      <c r="J117" s="36">
        <f t="shared" si="3"/>
        <v>0</v>
      </c>
      <c r="K117" s="36">
        <f>K118</f>
        <v>1531705</v>
      </c>
    </row>
    <row r="118" spans="1:11" ht="25.5" outlineLevel="7" x14ac:dyDescent="0.25">
      <c r="A118" s="5" t="s">
        <v>21</v>
      </c>
      <c r="B118" s="17" t="s">
        <v>8</v>
      </c>
      <c r="C118" s="17" t="s">
        <v>106</v>
      </c>
      <c r="D118" s="17" t="s">
        <v>110</v>
      </c>
      <c r="E118" s="17" t="s">
        <v>22</v>
      </c>
      <c r="F118" s="23">
        <v>1531705</v>
      </c>
      <c r="G118" s="15"/>
      <c r="H118" s="16">
        <f t="shared" si="5"/>
        <v>0</v>
      </c>
      <c r="I118" s="36">
        <v>1531705</v>
      </c>
      <c r="J118" s="36">
        <f t="shared" si="3"/>
        <v>0</v>
      </c>
      <c r="K118" s="36">
        <v>1531705</v>
      </c>
    </row>
    <row r="119" spans="1:11" outlineLevel="2" x14ac:dyDescent="0.25">
      <c r="A119" s="5" t="s">
        <v>111</v>
      </c>
      <c r="B119" s="17" t="s">
        <v>8</v>
      </c>
      <c r="C119" s="17" t="s">
        <v>112</v>
      </c>
      <c r="D119" s="17"/>
      <c r="E119" s="17"/>
      <c r="F119" s="23">
        <v>320000</v>
      </c>
      <c r="G119" s="15"/>
      <c r="H119" s="16">
        <f t="shared" si="5"/>
        <v>-6099.9200000000419</v>
      </c>
      <c r="I119" s="36">
        <f>I120</f>
        <v>313900.07999999996</v>
      </c>
      <c r="J119" s="36">
        <f t="shared" si="3"/>
        <v>-41542.039999999979</v>
      </c>
      <c r="K119" s="36">
        <f>K120</f>
        <v>272358.03999999998</v>
      </c>
    </row>
    <row r="120" spans="1:11" ht="38.25" outlineLevel="3" x14ac:dyDescent="0.25">
      <c r="A120" s="5" t="s">
        <v>49</v>
      </c>
      <c r="B120" s="17" t="s">
        <v>8</v>
      </c>
      <c r="C120" s="17" t="s">
        <v>112</v>
      </c>
      <c r="D120" s="17" t="s">
        <v>50</v>
      </c>
      <c r="E120" s="17"/>
      <c r="F120" s="23">
        <v>320000</v>
      </c>
      <c r="G120" s="15"/>
      <c r="H120" s="16">
        <f t="shared" si="5"/>
        <v>-6099.9200000000419</v>
      </c>
      <c r="I120" s="36">
        <f>I121</f>
        <v>313900.07999999996</v>
      </c>
      <c r="J120" s="36">
        <f t="shared" si="3"/>
        <v>-41542.039999999979</v>
      </c>
      <c r="K120" s="36">
        <f>K121</f>
        <v>272358.03999999998</v>
      </c>
    </row>
    <row r="121" spans="1:11" ht="51" outlineLevel="5" x14ac:dyDescent="0.25">
      <c r="A121" s="5" t="s">
        <v>113</v>
      </c>
      <c r="B121" s="17" t="s">
        <v>8</v>
      </c>
      <c r="C121" s="17" t="s">
        <v>112</v>
      </c>
      <c r="D121" s="17" t="s">
        <v>114</v>
      </c>
      <c r="E121" s="17"/>
      <c r="F121" s="23">
        <v>320000</v>
      </c>
      <c r="G121" s="15"/>
      <c r="H121" s="16">
        <f t="shared" si="5"/>
        <v>-6099.9200000000419</v>
      </c>
      <c r="I121" s="36">
        <f>I122+I125+I128+I131</f>
        <v>313900.07999999996</v>
      </c>
      <c r="J121" s="36">
        <f t="shared" si="3"/>
        <v>-41542.039999999979</v>
      </c>
      <c r="K121" s="36">
        <f>K122+K125</f>
        <v>272358.03999999998</v>
      </c>
    </row>
    <row r="122" spans="1:11" ht="38.25" outlineLevel="6" x14ac:dyDescent="0.25">
      <c r="A122" s="5" t="s">
        <v>115</v>
      </c>
      <c r="B122" s="17" t="s">
        <v>8</v>
      </c>
      <c r="C122" s="17" t="s">
        <v>112</v>
      </c>
      <c r="D122" s="17" t="s">
        <v>116</v>
      </c>
      <c r="E122" s="17"/>
      <c r="F122" s="23">
        <v>200000</v>
      </c>
      <c r="G122" s="15"/>
      <c r="H122" s="16">
        <f t="shared" si="5"/>
        <v>-6099.9200000000128</v>
      </c>
      <c r="I122" s="36">
        <f>I123</f>
        <v>193900.08</v>
      </c>
      <c r="J122" s="36">
        <f t="shared" si="3"/>
        <v>-41024.679999999993</v>
      </c>
      <c r="K122" s="36">
        <f>K123</f>
        <v>152875.4</v>
      </c>
    </row>
    <row r="123" spans="1:11" ht="25.5" outlineLevel="7" x14ac:dyDescent="0.25">
      <c r="A123" s="5" t="s">
        <v>23</v>
      </c>
      <c r="B123" s="17" t="s">
        <v>8</v>
      </c>
      <c r="C123" s="17" t="s">
        <v>112</v>
      </c>
      <c r="D123" s="17" t="s">
        <v>116</v>
      </c>
      <c r="E123" s="17" t="s">
        <v>24</v>
      </c>
      <c r="F123" s="23">
        <v>200000</v>
      </c>
      <c r="G123" s="15"/>
      <c r="H123" s="16">
        <f t="shared" si="5"/>
        <v>-6099.9200000000128</v>
      </c>
      <c r="I123" s="36">
        <f>I124</f>
        <v>193900.08</v>
      </c>
      <c r="J123" s="36">
        <f t="shared" si="3"/>
        <v>-41024.679999999993</v>
      </c>
      <c r="K123" s="36">
        <f>K124</f>
        <v>152875.4</v>
      </c>
    </row>
    <row r="124" spans="1:11" ht="25.5" outlineLevel="7" x14ac:dyDescent="0.25">
      <c r="A124" s="5" t="s">
        <v>25</v>
      </c>
      <c r="B124" s="17" t="s">
        <v>8</v>
      </c>
      <c r="C124" s="17" t="s">
        <v>112</v>
      </c>
      <c r="D124" s="17" t="s">
        <v>116</v>
      </c>
      <c r="E124" s="17" t="s">
        <v>26</v>
      </c>
      <c r="F124" s="23">
        <v>200000</v>
      </c>
      <c r="G124" s="15"/>
      <c r="H124" s="16">
        <f t="shared" si="5"/>
        <v>-6099.9200000000128</v>
      </c>
      <c r="I124" s="36">
        <v>193900.08</v>
      </c>
      <c r="J124" s="36">
        <f t="shared" si="3"/>
        <v>-41024.679999999993</v>
      </c>
      <c r="K124" s="36">
        <v>152875.4</v>
      </c>
    </row>
    <row r="125" spans="1:11" ht="25.5" outlineLevel="6" x14ac:dyDescent="0.25">
      <c r="A125" s="5" t="s">
        <v>117</v>
      </c>
      <c r="B125" s="17" t="s">
        <v>8</v>
      </c>
      <c r="C125" s="17" t="s">
        <v>112</v>
      </c>
      <c r="D125" s="17" t="s">
        <v>118</v>
      </c>
      <c r="E125" s="17"/>
      <c r="F125" s="23">
        <v>50000</v>
      </c>
      <c r="G125" s="15"/>
      <c r="H125" s="16">
        <f t="shared" si="5"/>
        <v>0</v>
      </c>
      <c r="I125" s="36">
        <f>I126</f>
        <v>50000</v>
      </c>
      <c r="J125" s="36">
        <f t="shared" si="3"/>
        <v>69482.64</v>
      </c>
      <c r="K125" s="36">
        <f>K126</f>
        <v>119482.64</v>
      </c>
    </row>
    <row r="126" spans="1:11" ht="25.5" outlineLevel="7" x14ac:dyDescent="0.25">
      <c r="A126" s="5" t="s">
        <v>23</v>
      </c>
      <c r="B126" s="17" t="s">
        <v>8</v>
      </c>
      <c r="C126" s="17" t="s">
        <v>112</v>
      </c>
      <c r="D126" s="17" t="s">
        <v>118</v>
      </c>
      <c r="E126" s="17" t="s">
        <v>24</v>
      </c>
      <c r="F126" s="23">
        <v>50000</v>
      </c>
      <c r="G126" s="15"/>
      <c r="H126" s="16">
        <f t="shared" si="5"/>
        <v>0</v>
      </c>
      <c r="I126" s="36">
        <f>I127</f>
        <v>50000</v>
      </c>
      <c r="J126" s="36">
        <f t="shared" si="3"/>
        <v>69482.64</v>
      </c>
      <c r="K126" s="36">
        <f>K127</f>
        <v>119482.64</v>
      </c>
    </row>
    <row r="127" spans="1:11" ht="25.5" outlineLevel="7" x14ac:dyDescent="0.25">
      <c r="A127" s="5" t="s">
        <v>25</v>
      </c>
      <c r="B127" s="17" t="s">
        <v>8</v>
      </c>
      <c r="C127" s="17" t="s">
        <v>112</v>
      </c>
      <c r="D127" s="17" t="s">
        <v>118</v>
      </c>
      <c r="E127" s="17" t="s">
        <v>26</v>
      </c>
      <c r="F127" s="23">
        <v>50000</v>
      </c>
      <c r="G127" s="15"/>
      <c r="H127" s="16">
        <f t="shared" si="5"/>
        <v>0</v>
      </c>
      <c r="I127" s="36">
        <f>I128</f>
        <v>50000</v>
      </c>
      <c r="J127" s="36">
        <f t="shared" si="3"/>
        <v>69482.64</v>
      </c>
      <c r="K127" s="36">
        <f>K128</f>
        <v>119482.64</v>
      </c>
    </row>
    <row r="128" spans="1:11" ht="38.25" outlineLevel="6" x14ac:dyDescent="0.25">
      <c r="A128" s="5" t="s">
        <v>119</v>
      </c>
      <c r="B128" s="17" t="s">
        <v>8</v>
      </c>
      <c r="C128" s="17" t="s">
        <v>112</v>
      </c>
      <c r="D128" s="17" t="s">
        <v>120</v>
      </c>
      <c r="E128" s="17"/>
      <c r="F128" s="23">
        <v>50000</v>
      </c>
      <c r="G128" s="15"/>
      <c r="H128" s="16">
        <f t="shared" si="5"/>
        <v>0</v>
      </c>
      <c r="I128" s="36">
        <f>I129</f>
        <v>50000</v>
      </c>
      <c r="J128" s="36">
        <f t="shared" si="3"/>
        <v>69482.64</v>
      </c>
      <c r="K128" s="36">
        <f>K129</f>
        <v>119482.64</v>
      </c>
    </row>
    <row r="129" spans="1:11" ht="25.5" outlineLevel="7" x14ac:dyDescent="0.25">
      <c r="A129" s="5" t="s">
        <v>23</v>
      </c>
      <c r="B129" s="17" t="s">
        <v>8</v>
      </c>
      <c r="C129" s="17" t="s">
        <v>112</v>
      </c>
      <c r="D129" s="17" t="s">
        <v>120</v>
      </c>
      <c r="E129" s="17" t="s">
        <v>24</v>
      </c>
      <c r="F129" s="23">
        <v>50000</v>
      </c>
      <c r="G129" s="15"/>
      <c r="H129" s="16">
        <f t="shared" si="5"/>
        <v>0</v>
      </c>
      <c r="I129" s="36">
        <f>I130</f>
        <v>50000</v>
      </c>
      <c r="J129" s="36">
        <f t="shared" si="3"/>
        <v>69482.64</v>
      </c>
      <c r="K129" s="36">
        <f>K130</f>
        <v>119482.64</v>
      </c>
    </row>
    <row r="130" spans="1:11" ht="25.5" outlineLevel="7" x14ac:dyDescent="0.25">
      <c r="A130" s="5" t="s">
        <v>25</v>
      </c>
      <c r="B130" s="17" t="s">
        <v>8</v>
      </c>
      <c r="C130" s="17" t="s">
        <v>112</v>
      </c>
      <c r="D130" s="17" t="s">
        <v>120</v>
      </c>
      <c r="E130" s="17" t="s">
        <v>26</v>
      </c>
      <c r="F130" s="23">
        <v>50000</v>
      </c>
      <c r="G130" s="15"/>
      <c r="H130" s="16">
        <f t="shared" si="5"/>
        <v>0</v>
      </c>
      <c r="I130" s="36">
        <v>50000</v>
      </c>
      <c r="J130" s="36">
        <f t="shared" si="3"/>
        <v>69482.64</v>
      </c>
      <c r="K130" s="36">
        <v>119482.64</v>
      </c>
    </row>
    <row r="131" spans="1:11" ht="25.5" outlineLevel="6" x14ac:dyDescent="0.25">
      <c r="A131" s="5" t="s">
        <v>121</v>
      </c>
      <c r="B131" s="17" t="s">
        <v>8</v>
      </c>
      <c r="C131" s="17" t="s">
        <v>112</v>
      </c>
      <c r="D131" s="17" t="s">
        <v>122</v>
      </c>
      <c r="E131" s="17"/>
      <c r="F131" s="23">
        <v>20000</v>
      </c>
      <c r="G131" s="15"/>
      <c r="H131" s="16">
        <f t="shared" si="5"/>
        <v>0</v>
      </c>
      <c r="I131" s="36">
        <f>I132</f>
        <v>20000</v>
      </c>
      <c r="J131" s="36">
        <f t="shared" si="3"/>
        <v>-20000</v>
      </c>
      <c r="K131" s="36">
        <f>K132</f>
        <v>0</v>
      </c>
    </row>
    <row r="132" spans="1:11" ht="25.5" outlineLevel="7" x14ac:dyDescent="0.25">
      <c r="A132" s="5" t="s">
        <v>23</v>
      </c>
      <c r="B132" s="17" t="s">
        <v>8</v>
      </c>
      <c r="C132" s="17" t="s">
        <v>112</v>
      </c>
      <c r="D132" s="17" t="s">
        <v>122</v>
      </c>
      <c r="E132" s="17" t="s">
        <v>24</v>
      </c>
      <c r="F132" s="23">
        <v>20000</v>
      </c>
      <c r="G132" s="15"/>
      <c r="H132" s="16">
        <f t="shared" si="5"/>
        <v>0</v>
      </c>
      <c r="I132" s="36">
        <f>I133</f>
        <v>20000</v>
      </c>
      <c r="J132" s="36">
        <f t="shared" si="3"/>
        <v>-20000</v>
      </c>
      <c r="K132" s="36">
        <f>K133</f>
        <v>0</v>
      </c>
    </row>
    <row r="133" spans="1:11" ht="25.5" outlineLevel="7" x14ac:dyDescent="0.25">
      <c r="A133" s="5" t="s">
        <v>25</v>
      </c>
      <c r="B133" s="17" t="s">
        <v>8</v>
      </c>
      <c r="C133" s="17" t="s">
        <v>112</v>
      </c>
      <c r="D133" s="17" t="s">
        <v>122</v>
      </c>
      <c r="E133" s="17" t="s">
        <v>26</v>
      </c>
      <c r="F133" s="23">
        <v>20000</v>
      </c>
      <c r="G133" s="15"/>
      <c r="H133" s="16">
        <f t="shared" si="5"/>
        <v>0</v>
      </c>
      <c r="I133" s="36">
        <v>20000</v>
      </c>
      <c r="J133" s="36">
        <f t="shared" si="3"/>
        <v>-20000</v>
      </c>
      <c r="K133" s="36">
        <v>0</v>
      </c>
    </row>
    <row r="134" spans="1:11" ht="38.25" outlineLevel="2" x14ac:dyDescent="0.25">
      <c r="A134" s="5" t="s">
        <v>123</v>
      </c>
      <c r="B134" s="17" t="s">
        <v>8</v>
      </c>
      <c r="C134" s="17" t="s">
        <v>124</v>
      </c>
      <c r="D134" s="17"/>
      <c r="E134" s="17"/>
      <c r="F134" s="23">
        <v>7701630</v>
      </c>
      <c r="G134" s="15"/>
      <c r="H134" s="16">
        <f t="shared" si="5"/>
        <v>6099.9199999999255</v>
      </c>
      <c r="I134" s="36">
        <f>I135</f>
        <v>7707729.9199999999</v>
      </c>
      <c r="J134" s="36">
        <f t="shared" si="3"/>
        <v>1531603.8600000013</v>
      </c>
      <c r="K134" s="36">
        <f>K135+K175</f>
        <v>9239333.7800000012</v>
      </c>
    </row>
    <row r="135" spans="1:11" ht="38.25" outlineLevel="3" x14ac:dyDescent="0.25">
      <c r="A135" s="5" t="s">
        <v>49</v>
      </c>
      <c r="B135" s="17" t="s">
        <v>8</v>
      </c>
      <c r="C135" s="17" t="s">
        <v>124</v>
      </c>
      <c r="D135" s="17" t="s">
        <v>50</v>
      </c>
      <c r="E135" s="17"/>
      <c r="F135" s="23">
        <v>7701630</v>
      </c>
      <c r="G135" s="15"/>
      <c r="H135" s="16">
        <f t="shared" si="5"/>
        <v>6099.9199999999255</v>
      </c>
      <c r="I135" s="36">
        <f>I136+I157+I161+I171</f>
        <v>7707729.9199999999</v>
      </c>
      <c r="J135" s="36">
        <f t="shared" si="3"/>
        <v>965583.6400000006</v>
      </c>
      <c r="K135" s="36">
        <f>K136+K157+K161+K171</f>
        <v>8673313.5600000005</v>
      </c>
    </row>
    <row r="136" spans="1:11" ht="38.25" outlineLevel="5" x14ac:dyDescent="0.25">
      <c r="A136" s="5" t="s">
        <v>51</v>
      </c>
      <c r="B136" s="17" t="s">
        <v>8</v>
      </c>
      <c r="C136" s="17" t="s">
        <v>124</v>
      </c>
      <c r="D136" s="17" t="s">
        <v>52</v>
      </c>
      <c r="E136" s="17"/>
      <c r="F136" s="23">
        <v>7433829</v>
      </c>
      <c r="G136" s="15"/>
      <c r="H136" s="16"/>
      <c r="I136" s="36">
        <f>I137+I142+I145+I148+I151+I154</f>
        <v>7439928.9199999999</v>
      </c>
      <c r="J136" s="36">
        <f t="shared" si="3"/>
        <v>1061863.2200000007</v>
      </c>
      <c r="K136" s="36">
        <f>K137+K142+K145+K148+K151+K154</f>
        <v>8501792.1400000006</v>
      </c>
    </row>
    <row r="137" spans="1:11" ht="25.5" outlineLevel="6" x14ac:dyDescent="0.25">
      <c r="A137" s="5" t="s">
        <v>125</v>
      </c>
      <c r="B137" s="17" t="s">
        <v>8</v>
      </c>
      <c r="C137" s="17" t="s">
        <v>124</v>
      </c>
      <c r="D137" s="17" t="s">
        <v>126</v>
      </c>
      <c r="E137" s="17"/>
      <c r="F137" s="23">
        <v>6330000</v>
      </c>
      <c r="G137" s="15"/>
      <c r="H137" s="16">
        <f t="shared" si="5"/>
        <v>0</v>
      </c>
      <c r="I137" s="36">
        <f>I138+I140</f>
        <v>6330000</v>
      </c>
      <c r="J137" s="36">
        <f t="shared" si="3"/>
        <v>1220958.5700000003</v>
      </c>
      <c r="K137" s="36">
        <f>K138+K140</f>
        <v>7550958.5700000003</v>
      </c>
    </row>
    <row r="138" spans="1:11" ht="63.75" outlineLevel="7" x14ac:dyDescent="0.25">
      <c r="A138" s="5" t="s">
        <v>19</v>
      </c>
      <c r="B138" s="17" t="s">
        <v>8</v>
      </c>
      <c r="C138" s="17" t="s">
        <v>124</v>
      </c>
      <c r="D138" s="17" t="s">
        <v>126</v>
      </c>
      <c r="E138" s="17" t="s">
        <v>20</v>
      </c>
      <c r="F138" s="23">
        <v>5900000</v>
      </c>
      <c r="G138" s="15"/>
      <c r="H138" s="16">
        <f t="shared" si="5"/>
        <v>0</v>
      </c>
      <c r="I138" s="36">
        <f>I139</f>
        <v>5900000</v>
      </c>
      <c r="J138" s="36">
        <f t="shared" ref="J138:J201" si="6">K138-I138</f>
        <v>1284351.6200000001</v>
      </c>
      <c r="K138" s="36">
        <f>K139</f>
        <v>7184351.6200000001</v>
      </c>
    </row>
    <row r="139" spans="1:11" outlineLevel="7" x14ac:dyDescent="0.25">
      <c r="A139" s="5" t="s">
        <v>127</v>
      </c>
      <c r="B139" s="17" t="s">
        <v>8</v>
      </c>
      <c r="C139" s="17" t="s">
        <v>124</v>
      </c>
      <c r="D139" s="17" t="s">
        <v>126</v>
      </c>
      <c r="E139" s="17" t="s">
        <v>128</v>
      </c>
      <c r="F139" s="23">
        <v>5900000</v>
      </c>
      <c r="G139" s="15"/>
      <c r="H139" s="16">
        <f t="shared" si="5"/>
        <v>0</v>
      </c>
      <c r="I139" s="36">
        <v>5900000</v>
      </c>
      <c r="J139" s="36">
        <f t="shared" si="6"/>
        <v>1284351.6200000001</v>
      </c>
      <c r="K139" s="36">
        <v>7184351.6200000001</v>
      </c>
    </row>
    <row r="140" spans="1:11" ht="25.5" outlineLevel="7" x14ac:dyDescent="0.25">
      <c r="A140" s="5" t="s">
        <v>23</v>
      </c>
      <c r="B140" s="17" t="s">
        <v>8</v>
      </c>
      <c r="C140" s="17" t="s">
        <v>124</v>
      </c>
      <c r="D140" s="17" t="s">
        <v>126</v>
      </c>
      <c r="E140" s="17" t="s">
        <v>24</v>
      </c>
      <c r="F140" s="23">
        <v>430000</v>
      </c>
      <c r="G140" s="15"/>
      <c r="H140" s="16">
        <f t="shared" si="5"/>
        <v>0</v>
      </c>
      <c r="I140" s="36">
        <f>I141</f>
        <v>430000</v>
      </c>
      <c r="J140" s="36">
        <f t="shared" si="6"/>
        <v>-63393.049999999988</v>
      </c>
      <c r="K140" s="36">
        <f>K141</f>
        <v>366606.95</v>
      </c>
    </row>
    <row r="141" spans="1:11" ht="25.5" outlineLevel="7" x14ac:dyDescent="0.25">
      <c r="A141" s="5" t="s">
        <v>25</v>
      </c>
      <c r="B141" s="17" t="s">
        <v>8</v>
      </c>
      <c r="C141" s="17" t="s">
        <v>124</v>
      </c>
      <c r="D141" s="17" t="s">
        <v>126</v>
      </c>
      <c r="E141" s="17" t="s">
        <v>26</v>
      </c>
      <c r="F141" s="23">
        <v>430000</v>
      </c>
      <c r="G141" s="15"/>
      <c r="H141" s="16">
        <f t="shared" si="5"/>
        <v>0</v>
      </c>
      <c r="I141" s="36">
        <v>430000</v>
      </c>
      <c r="J141" s="36">
        <f t="shared" si="6"/>
        <v>-63393.049999999988</v>
      </c>
      <c r="K141" s="36">
        <v>366606.95</v>
      </c>
    </row>
    <row r="142" spans="1:11" ht="25.5" outlineLevel="6" x14ac:dyDescent="0.25">
      <c r="A142" s="5" t="s">
        <v>129</v>
      </c>
      <c r="B142" s="17" t="s">
        <v>8</v>
      </c>
      <c r="C142" s="17" t="s">
        <v>124</v>
      </c>
      <c r="D142" s="17" t="s">
        <v>130</v>
      </c>
      <c r="E142" s="17"/>
      <c r="F142" s="23">
        <v>20000</v>
      </c>
      <c r="G142" s="15"/>
      <c r="H142" s="16">
        <f t="shared" si="5"/>
        <v>6099.9199999999983</v>
      </c>
      <c r="I142" s="36">
        <f>I143</f>
        <v>26099.919999999998</v>
      </c>
      <c r="J142" s="36">
        <f t="shared" si="6"/>
        <v>-8975.32</v>
      </c>
      <c r="K142" s="36">
        <f>K143</f>
        <v>17124.599999999999</v>
      </c>
    </row>
    <row r="143" spans="1:11" ht="25.5" outlineLevel="7" x14ac:dyDescent="0.25">
      <c r="A143" s="5" t="s">
        <v>23</v>
      </c>
      <c r="B143" s="17" t="s">
        <v>8</v>
      </c>
      <c r="C143" s="17" t="s">
        <v>124</v>
      </c>
      <c r="D143" s="17" t="s">
        <v>130</v>
      </c>
      <c r="E143" s="17" t="s">
        <v>24</v>
      </c>
      <c r="F143" s="23">
        <v>20000</v>
      </c>
      <c r="G143" s="15"/>
      <c r="H143" s="16">
        <f t="shared" si="5"/>
        <v>6099.9199999999983</v>
      </c>
      <c r="I143" s="36">
        <f>I144</f>
        <v>26099.919999999998</v>
      </c>
      <c r="J143" s="36">
        <f t="shared" si="6"/>
        <v>-8975.32</v>
      </c>
      <c r="K143" s="36">
        <f>K144</f>
        <v>17124.599999999999</v>
      </c>
    </row>
    <row r="144" spans="1:11" ht="25.5" outlineLevel="7" x14ac:dyDescent="0.25">
      <c r="A144" s="5" t="s">
        <v>25</v>
      </c>
      <c r="B144" s="17" t="s">
        <v>8</v>
      </c>
      <c r="C144" s="17" t="s">
        <v>124</v>
      </c>
      <c r="D144" s="17" t="s">
        <v>130</v>
      </c>
      <c r="E144" s="17" t="s">
        <v>26</v>
      </c>
      <c r="F144" s="23">
        <v>20000</v>
      </c>
      <c r="G144" s="15"/>
      <c r="H144" s="16">
        <f t="shared" si="5"/>
        <v>6099.9199999999983</v>
      </c>
      <c r="I144" s="36">
        <v>26099.919999999998</v>
      </c>
      <c r="J144" s="36">
        <f t="shared" si="6"/>
        <v>-8975.32</v>
      </c>
      <c r="K144" s="36">
        <v>17124.599999999999</v>
      </c>
    </row>
    <row r="145" spans="1:11" ht="38.25" outlineLevel="6" x14ac:dyDescent="0.25">
      <c r="A145" s="5" t="s">
        <v>131</v>
      </c>
      <c r="B145" s="17" t="s">
        <v>8</v>
      </c>
      <c r="C145" s="17" t="s">
        <v>124</v>
      </c>
      <c r="D145" s="17" t="s">
        <v>132</v>
      </c>
      <c r="E145" s="17"/>
      <c r="F145" s="23">
        <v>30000</v>
      </c>
      <c r="G145" s="15"/>
      <c r="H145" s="16">
        <f t="shared" si="5"/>
        <v>0</v>
      </c>
      <c r="I145" s="36">
        <f>I146</f>
        <v>30000</v>
      </c>
      <c r="J145" s="36">
        <f t="shared" si="6"/>
        <v>-15400</v>
      </c>
      <c r="K145" s="36">
        <f>K146</f>
        <v>14600</v>
      </c>
    </row>
    <row r="146" spans="1:11" ht="25.5" outlineLevel="7" x14ac:dyDescent="0.25">
      <c r="A146" s="5" t="s">
        <v>23</v>
      </c>
      <c r="B146" s="17" t="s">
        <v>8</v>
      </c>
      <c r="C146" s="17" t="s">
        <v>124</v>
      </c>
      <c r="D146" s="17" t="s">
        <v>132</v>
      </c>
      <c r="E146" s="17" t="s">
        <v>24</v>
      </c>
      <c r="F146" s="23">
        <v>30000</v>
      </c>
      <c r="G146" s="15"/>
      <c r="H146" s="16">
        <f t="shared" si="5"/>
        <v>0</v>
      </c>
      <c r="I146" s="36">
        <f>I147</f>
        <v>30000</v>
      </c>
      <c r="J146" s="36">
        <f t="shared" si="6"/>
        <v>-15400</v>
      </c>
      <c r="K146" s="36">
        <f>K147</f>
        <v>14600</v>
      </c>
    </row>
    <row r="147" spans="1:11" ht="25.5" outlineLevel="7" x14ac:dyDescent="0.25">
      <c r="A147" s="5" t="s">
        <v>25</v>
      </c>
      <c r="B147" s="17" t="s">
        <v>8</v>
      </c>
      <c r="C147" s="17" t="s">
        <v>124</v>
      </c>
      <c r="D147" s="17" t="s">
        <v>132</v>
      </c>
      <c r="E147" s="17" t="s">
        <v>26</v>
      </c>
      <c r="F147" s="23">
        <v>30000</v>
      </c>
      <c r="G147" s="15"/>
      <c r="H147" s="16">
        <f t="shared" si="5"/>
        <v>0</v>
      </c>
      <c r="I147" s="36">
        <v>30000</v>
      </c>
      <c r="J147" s="36">
        <f t="shared" si="6"/>
        <v>-15400</v>
      </c>
      <c r="K147" s="36">
        <v>14600</v>
      </c>
    </row>
    <row r="148" spans="1:11" ht="38.25" outlineLevel="6" x14ac:dyDescent="0.25">
      <c r="A148" s="5" t="s">
        <v>133</v>
      </c>
      <c r="B148" s="17" t="s">
        <v>8</v>
      </c>
      <c r="C148" s="17" t="s">
        <v>124</v>
      </c>
      <c r="D148" s="17" t="s">
        <v>134</v>
      </c>
      <c r="E148" s="17"/>
      <c r="F148" s="23">
        <v>50000</v>
      </c>
      <c r="G148" s="15"/>
      <c r="H148" s="16">
        <f t="shared" si="5"/>
        <v>0</v>
      </c>
      <c r="I148" s="36">
        <f>I149</f>
        <v>50000</v>
      </c>
      <c r="J148" s="36">
        <f t="shared" si="6"/>
        <v>-5278.6299999999974</v>
      </c>
      <c r="K148" s="36">
        <f>K149</f>
        <v>44721.37</v>
      </c>
    </row>
    <row r="149" spans="1:11" ht="25.5" outlineLevel="7" x14ac:dyDescent="0.25">
      <c r="A149" s="5" t="s">
        <v>23</v>
      </c>
      <c r="B149" s="17" t="s">
        <v>8</v>
      </c>
      <c r="C149" s="17" t="s">
        <v>124</v>
      </c>
      <c r="D149" s="17" t="s">
        <v>134</v>
      </c>
      <c r="E149" s="17" t="s">
        <v>24</v>
      </c>
      <c r="F149" s="23">
        <v>50000</v>
      </c>
      <c r="G149" s="15"/>
      <c r="H149" s="16">
        <f t="shared" si="5"/>
        <v>0</v>
      </c>
      <c r="I149" s="36">
        <f>I150</f>
        <v>50000</v>
      </c>
      <c r="J149" s="36">
        <f t="shared" si="6"/>
        <v>-5278.6299999999974</v>
      </c>
      <c r="K149" s="36">
        <f>K150</f>
        <v>44721.37</v>
      </c>
    </row>
    <row r="150" spans="1:11" ht="25.5" outlineLevel="7" x14ac:dyDescent="0.25">
      <c r="A150" s="5" t="s">
        <v>25</v>
      </c>
      <c r="B150" s="17" t="s">
        <v>8</v>
      </c>
      <c r="C150" s="17" t="s">
        <v>124</v>
      </c>
      <c r="D150" s="17" t="s">
        <v>134</v>
      </c>
      <c r="E150" s="17" t="s">
        <v>26</v>
      </c>
      <c r="F150" s="23">
        <v>50000</v>
      </c>
      <c r="G150" s="15"/>
      <c r="H150" s="16">
        <f t="shared" si="5"/>
        <v>0</v>
      </c>
      <c r="I150" s="36">
        <v>50000</v>
      </c>
      <c r="J150" s="36">
        <f t="shared" si="6"/>
        <v>-5278.6299999999974</v>
      </c>
      <c r="K150" s="36">
        <v>44721.37</v>
      </c>
    </row>
    <row r="151" spans="1:11" ht="38.25" outlineLevel="6" x14ac:dyDescent="0.25">
      <c r="A151" s="5" t="s">
        <v>135</v>
      </c>
      <c r="B151" s="17" t="s">
        <v>8</v>
      </c>
      <c r="C151" s="17" t="s">
        <v>124</v>
      </c>
      <c r="D151" s="17" t="s">
        <v>136</v>
      </c>
      <c r="E151" s="17"/>
      <c r="F151" s="23">
        <v>113601</v>
      </c>
      <c r="G151" s="15"/>
      <c r="H151" s="16">
        <f t="shared" si="5"/>
        <v>0</v>
      </c>
      <c r="I151" s="36">
        <f>I152</f>
        <v>113601</v>
      </c>
      <c r="J151" s="36">
        <f t="shared" si="6"/>
        <v>-8482.8300000000017</v>
      </c>
      <c r="K151" s="36">
        <f>K152</f>
        <v>105118.17</v>
      </c>
    </row>
    <row r="152" spans="1:11" ht="25.5" outlineLevel="7" x14ac:dyDescent="0.25">
      <c r="A152" s="5" t="s">
        <v>23</v>
      </c>
      <c r="B152" s="17" t="s">
        <v>8</v>
      </c>
      <c r="C152" s="17" t="s">
        <v>124</v>
      </c>
      <c r="D152" s="17" t="s">
        <v>136</v>
      </c>
      <c r="E152" s="17" t="s">
        <v>24</v>
      </c>
      <c r="F152" s="23">
        <v>113601</v>
      </c>
      <c r="G152" s="15"/>
      <c r="H152" s="16">
        <f t="shared" si="5"/>
        <v>0</v>
      </c>
      <c r="I152" s="36">
        <f>I153</f>
        <v>113601</v>
      </c>
      <c r="J152" s="36">
        <f t="shared" si="6"/>
        <v>-8482.8300000000017</v>
      </c>
      <c r="K152" s="36">
        <f>K153</f>
        <v>105118.17</v>
      </c>
    </row>
    <row r="153" spans="1:11" ht="25.5" outlineLevel="7" x14ac:dyDescent="0.25">
      <c r="A153" s="5" t="s">
        <v>25</v>
      </c>
      <c r="B153" s="17" t="s">
        <v>8</v>
      </c>
      <c r="C153" s="17" t="s">
        <v>124</v>
      </c>
      <c r="D153" s="17" t="s">
        <v>136</v>
      </c>
      <c r="E153" s="17" t="s">
        <v>26</v>
      </c>
      <c r="F153" s="23">
        <v>113601</v>
      </c>
      <c r="G153" s="15"/>
      <c r="H153" s="16">
        <f t="shared" si="5"/>
        <v>0</v>
      </c>
      <c r="I153" s="36">
        <v>113601</v>
      </c>
      <c r="J153" s="36">
        <f t="shared" si="6"/>
        <v>-8482.8300000000017</v>
      </c>
      <c r="K153" s="36">
        <v>105118.17</v>
      </c>
    </row>
    <row r="154" spans="1:11" ht="25.5" outlineLevel="6" x14ac:dyDescent="0.25">
      <c r="A154" s="5" t="s">
        <v>137</v>
      </c>
      <c r="B154" s="17" t="s">
        <v>8</v>
      </c>
      <c r="C154" s="17" t="s">
        <v>124</v>
      </c>
      <c r="D154" s="17" t="s">
        <v>138</v>
      </c>
      <c r="E154" s="17"/>
      <c r="F154" s="23">
        <v>890228</v>
      </c>
      <c r="G154" s="15"/>
      <c r="H154" s="16">
        <f t="shared" si="5"/>
        <v>0</v>
      </c>
      <c r="I154" s="36">
        <f>I155</f>
        <v>890228</v>
      </c>
      <c r="J154" s="36">
        <f t="shared" si="6"/>
        <v>-120958.56999999995</v>
      </c>
      <c r="K154" s="36">
        <f>K155</f>
        <v>769269.43</v>
      </c>
    </row>
    <row r="155" spans="1:11" ht="25.5" outlineLevel="7" x14ac:dyDescent="0.25">
      <c r="A155" s="5" t="s">
        <v>23</v>
      </c>
      <c r="B155" s="17" t="s">
        <v>8</v>
      </c>
      <c r="C155" s="17" t="s">
        <v>124</v>
      </c>
      <c r="D155" s="17" t="s">
        <v>138</v>
      </c>
      <c r="E155" s="17" t="s">
        <v>24</v>
      </c>
      <c r="F155" s="23">
        <v>890228</v>
      </c>
      <c r="G155" s="15"/>
      <c r="H155" s="16">
        <f t="shared" si="5"/>
        <v>0</v>
      </c>
      <c r="I155" s="36">
        <f>I156</f>
        <v>890228</v>
      </c>
      <c r="J155" s="36">
        <f t="shared" si="6"/>
        <v>-120958.56999999995</v>
      </c>
      <c r="K155" s="36">
        <f>K156</f>
        <v>769269.43</v>
      </c>
    </row>
    <row r="156" spans="1:11" ht="25.5" outlineLevel="7" x14ac:dyDescent="0.25">
      <c r="A156" s="5" t="s">
        <v>25</v>
      </c>
      <c r="B156" s="17" t="s">
        <v>8</v>
      </c>
      <c r="C156" s="17" t="s">
        <v>124</v>
      </c>
      <c r="D156" s="17" t="s">
        <v>138</v>
      </c>
      <c r="E156" s="17" t="s">
        <v>26</v>
      </c>
      <c r="F156" s="23">
        <v>890228</v>
      </c>
      <c r="G156" s="15"/>
      <c r="H156" s="16">
        <f t="shared" ref="H156:H229" si="7">I156-F156</f>
        <v>0</v>
      </c>
      <c r="I156" s="36">
        <v>890228</v>
      </c>
      <c r="J156" s="36">
        <f t="shared" si="6"/>
        <v>-120958.56999999995</v>
      </c>
      <c r="K156" s="36">
        <v>769269.43</v>
      </c>
    </row>
    <row r="157" spans="1:11" ht="38.25" outlineLevel="5" x14ac:dyDescent="0.25">
      <c r="A157" s="5" t="s">
        <v>139</v>
      </c>
      <c r="B157" s="17" t="s">
        <v>8</v>
      </c>
      <c r="C157" s="17" t="s">
        <v>124</v>
      </c>
      <c r="D157" s="17" t="s">
        <v>140</v>
      </c>
      <c r="E157" s="17"/>
      <c r="F157" s="23">
        <v>5000</v>
      </c>
      <c r="G157" s="15"/>
      <c r="H157" s="16">
        <f t="shared" si="7"/>
        <v>0</v>
      </c>
      <c r="I157" s="36">
        <f>I158</f>
        <v>5000</v>
      </c>
      <c r="J157" s="36">
        <f t="shared" si="6"/>
        <v>-5000</v>
      </c>
      <c r="K157" s="36">
        <f>K158</f>
        <v>0</v>
      </c>
    </row>
    <row r="158" spans="1:11" ht="38.25" outlineLevel="6" x14ac:dyDescent="0.25">
      <c r="A158" s="5" t="s">
        <v>141</v>
      </c>
      <c r="B158" s="17" t="s">
        <v>8</v>
      </c>
      <c r="C158" s="17" t="s">
        <v>124</v>
      </c>
      <c r="D158" s="17" t="s">
        <v>142</v>
      </c>
      <c r="E158" s="17"/>
      <c r="F158" s="23">
        <v>5000</v>
      </c>
      <c r="G158" s="15"/>
      <c r="H158" s="16">
        <f t="shared" si="7"/>
        <v>0</v>
      </c>
      <c r="I158" s="36">
        <f>I159</f>
        <v>5000</v>
      </c>
      <c r="J158" s="36">
        <f t="shared" si="6"/>
        <v>-5000</v>
      </c>
      <c r="K158" s="36">
        <f>K159</f>
        <v>0</v>
      </c>
    </row>
    <row r="159" spans="1:11" ht="25.5" outlineLevel="7" x14ac:dyDescent="0.25">
      <c r="A159" s="5" t="s">
        <v>23</v>
      </c>
      <c r="B159" s="17" t="s">
        <v>8</v>
      </c>
      <c r="C159" s="17" t="s">
        <v>124</v>
      </c>
      <c r="D159" s="17" t="s">
        <v>142</v>
      </c>
      <c r="E159" s="17" t="s">
        <v>24</v>
      </c>
      <c r="F159" s="23">
        <v>5000</v>
      </c>
      <c r="G159" s="15"/>
      <c r="H159" s="16">
        <f t="shared" si="7"/>
        <v>0</v>
      </c>
      <c r="I159" s="36">
        <f>I160</f>
        <v>5000</v>
      </c>
      <c r="J159" s="36">
        <f t="shared" si="6"/>
        <v>-5000</v>
      </c>
      <c r="K159" s="36">
        <f>K160</f>
        <v>0</v>
      </c>
    </row>
    <row r="160" spans="1:11" ht="25.5" outlineLevel="7" x14ac:dyDescent="0.25">
      <c r="A160" s="5" t="s">
        <v>25</v>
      </c>
      <c r="B160" s="17" t="s">
        <v>8</v>
      </c>
      <c r="C160" s="17" t="s">
        <v>124</v>
      </c>
      <c r="D160" s="17" t="s">
        <v>142</v>
      </c>
      <c r="E160" s="17" t="s">
        <v>26</v>
      </c>
      <c r="F160" s="23">
        <v>5000</v>
      </c>
      <c r="G160" s="15"/>
      <c r="H160" s="16">
        <f t="shared" si="7"/>
        <v>0</v>
      </c>
      <c r="I160" s="36">
        <v>5000</v>
      </c>
      <c r="J160" s="36">
        <f t="shared" si="6"/>
        <v>-5000</v>
      </c>
      <c r="K160" s="36">
        <v>0</v>
      </c>
    </row>
    <row r="161" spans="1:11" ht="38.25" outlineLevel="5" x14ac:dyDescent="0.25">
      <c r="A161" s="5" t="s">
        <v>143</v>
      </c>
      <c r="B161" s="17" t="s">
        <v>8</v>
      </c>
      <c r="C161" s="17" t="s">
        <v>124</v>
      </c>
      <c r="D161" s="17" t="s">
        <v>144</v>
      </c>
      <c r="E161" s="17"/>
      <c r="F161" s="23">
        <v>112000</v>
      </c>
      <c r="G161" s="15"/>
      <c r="H161" s="16">
        <f t="shared" si="7"/>
        <v>0</v>
      </c>
      <c r="I161" s="36">
        <f>I162+I165+I168</f>
        <v>112000</v>
      </c>
      <c r="J161" s="36">
        <f t="shared" si="6"/>
        <v>0</v>
      </c>
      <c r="K161" s="36">
        <f>K162+K165+K168</f>
        <v>112000</v>
      </c>
    </row>
    <row r="162" spans="1:11" ht="63.75" outlineLevel="6" x14ac:dyDescent="0.25">
      <c r="A162" s="5" t="s">
        <v>145</v>
      </c>
      <c r="B162" s="17" t="s">
        <v>8</v>
      </c>
      <c r="C162" s="17" t="s">
        <v>124</v>
      </c>
      <c r="D162" s="17" t="s">
        <v>146</v>
      </c>
      <c r="E162" s="17"/>
      <c r="F162" s="23">
        <v>61000</v>
      </c>
      <c r="G162" s="15"/>
      <c r="H162" s="16">
        <f t="shared" si="7"/>
        <v>0</v>
      </c>
      <c r="I162" s="36">
        <f>I163</f>
        <v>61000</v>
      </c>
      <c r="J162" s="36">
        <f t="shared" si="6"/>
        <v>0</v>
      </c>
      <c r="K162" s="36">
        <f>K163</f>
        <v>61000</v>
      </c>
    </row>
    <row r="163" spans="1:11" outlineLevel="7" x14ac:dyDescent="0.25">
      <c r="A163" s="5" t="s">
        <v>99</v>
      </c>
      <c r="B163" s="17" t="s">
        <v>8</v>
      </c>
      <c r="C163" s="17" t="s">
        <v>124</v>
      </c>
      <c r="D163" s="17" t="s">
        <v>146</v>
      </c>
      <c r="E163" s="17" t="s">
        <v>100</v>
      </c>
      <c r="F163" s="23">
        <v>61000</v>
      </c>
      <c r="G163" s="15"/>
      <c r="H163" s="16">
        <f t="shared" si="7"/>
        <v>0</v>
      </c>
      <c r="I163" s="36">
        <f>I164</f>
        <v>61000</v>
      </c>
      <c r="J163" s="36">
        <f t="shared" si="6"/>
        <v>0</v>
      </c>
      <c r="K163" s="36">
        <f>K164</f>
        <v>61000</v>
      </c>
    </row>
    <row r="164" spans="1:11" outlineLevel="7" x14ac:dyDescent="0.25">
      <c r="A164" s="5" t="s">
        <v>101</v>
      </c>
      <c r="B164" s="17" t="s">
        <v>8</v>
      </c>
      <c r="C164" s="17" t="s">
        <v>124</v>
      </c>
      <c r="D164" s="17" t="s">
        <v>146</v>
      </c>
      <c r="E164" s="17" t="s">
        <v>102</v>
      </c>
      <c r="F164" s="23">
        <v>61000</v>
      </c>
      <c r="G164" s="15"/>
      <c r="H164" s="16">
        <f t="shared" si="7"/>
        <v>0</v>
      </c>
      <c r="I164" s="36">
        <v>61000</v>
      </c>
      <c r="J164" s="36">
        <f t="shared" si="6"/>
        <v>0</v>
      </c>
      <c r="K164" s="36">
        <v>61000</v>
      </c>
    </row>
    <row r="165" spans="1:11" ht="38.25" outlineLevel="6" x14ac:dyDescent="0.25">
      <c r="A165" s="5" t="s">
        <v>147</v>
      </c>
      <c r="B165" s="17" t="s">
        <v>8</v>
      </c>
      <c r="C165" s="17" t="s">
        <v>124</v>
      </c>
      <c r="D165" s="17" t="s">
        <v>148</v>
      </c>
      <c r="E165" s="17"/>
      <c r="F165" s="23">
        <v>35000</v>
      </c>
      <c r="G165" s="15"/>
      <c r="H165" s="16">
        <f t="shared" si="7"/>
        <v>0</v>
      </c>
      <c r="I165" s="36">
        <f>I166</f>
        <v>35000</v>
      </c>
      <c r="J165" s="36">
        <f t="shared" si="6"/>
        <v>0</v>
      </c>
      <c r="K165" s="36">
        <f>K166</f>
        <v>35000</v>
      </c>
    </row>
    <row r="166" spans="1:11" outlineLevel="7" x14ac:dyDescent="0.25">
      <c r="A166" s="5" t="s">
        <v>99</v>
      </c>
      <c r="B166" s="17" t="s">
        <v>8</v>
      </c>
      <c r="C166" s="17" t="s">
        <v>124</v>
      </c>
      <c r="D166" s="17" t="s">
        <v>148</v>
      </c>
      <c r="E166" s="17" t="s">
        <v>100</v>
      </c>
      <c r="F166" s="23">
        <v>35000</v>
      </c>
      <c r="G166" s="15"/>
      <c r="H166" s="16">
        <f t="shared" si="7"/>
        <v>0</v>
      </c>
      <c r="I166" s="36">
        <f>I167</f>
        <v>35000</v>
      </c>
      <c r="J166" s="36">
        <f t="shared" si="6"/>
        <v>0</v>
      </c>
      <c r="K166" s="36">
        <f>K167</f>
        <v>35000</v>
      </c>
    </row>
    <row r="167" spans="1:11" outlineLevel="7" x14ac:dyDescent="0.25">
      <c r="A167" s="5" t="s">
        <v>101</v>
      </c>
      <c r="B167" s="17" t="s">
        <v>8</v>
      </c>
      <c r="C167" s="17" t="s">
        <v>124</v>
      </c>
      <c r="D167" s="17" t="s">
        <v>148</v>
      </c>
      <c r="E167" s="17" t="s">
        <v>102</v>
      </c>
      <c r="F167" s="23">
        <v>35000</v>
      </c>
      <c r="G167" s="15"/>
      <c r="H167" s="16">
        <f t="shared" si="7"/>
        <v>0</v>
      </c>
      <c r="I167" s="36">
        <v>35000</v>
      </c>
      <c r="J167" s="36">
        <f t="shared" si="6"/>
        <v>0</v>
      </c>
      <c r="K167" s="36">
        <v>35000</v>
      </c>
    </row>
    <row r="168" spans="1:11" ht="63.75" outlineLevel="6" x14ac:dyDescent="0.25">
      <c r="A168" s="5" t="s">
        <v>149</v>
      </c>
      <c r="B168" s="17" t="s">
        <v>8</v>
      </c>
      <c r="C168" s="17" t="s">
        <v>124</v>
      </c>
      <c r="D168" s="17" t="s">
        <v>150</v>
      </c>
      <c r="E168" s="17"/>
      <c r="F168" s="23">
        <v>16000</v>
      </c>
      <c r="G168" s="15"/>
      <c r="H168" s="16">
        <f t="shared" si="7"/>
        <v>0</v>
      </c>
      <c r="I168" s="36">
        <f>I169</f>
        <v>16000</v>
      </c>
      <c r="J168" s="36">
        <f t="shared" si="6"/>
        <v>0</v>
      </c>
      <c r="K168" s="36">
        <f>K169</f>
        <v>16000</v>
      </c>
    </row>
    <row r="169" spans="1:11" outlineLevel="7" x14ac:dyDescent="0.25">
      <c r="A169" s="5" t="s">
        <v>99</v>
      </c>
      <c r="B169" s="17" t="s">
        <v>8</v>
      </c>
      <c r="C169" s="17" t="s">
        <v>124</v>
      </c>
      <c r="D169" s="17" t="s">
        <v>150</v>
      </c>
      <c r="E169" s="17" t="s">
        <v>100</v>
      </c>
      <c r="F169" s="23">
        <v>16000</v>
      </c>
      <c r="G169" s="15"/>
      <c r="H169" s="16">
        <f t="shared" si="7"/>
        <v>0</v>
      </c>
      <c r="I169" s="36">
        <f>I170</f>
        <v>16000</v>
      </c>
      <c r="J169" s="36">
        <f t="shared" si="6"/>
        <v>0</v>
      </c>
      <c r="K169" s="36">
        <f>K170</f>
        <v>16000</v>
      </c>
    </row>
    <row r="170" spans="1:11" outlineLevel="7" x14ac:dyDescent="0.25">
      <c r="A170" s="5" t="s">
        <v>101</v>
      </c>
      <c r="B170" s="17" t="s">
        <v>8</v>
      </c>
      <c r="C170" s="17" t="s">
        <v>124</v>
      </c>
      <c r="D170" s="17" t="s">
        <v>150</v>
      </c>
      <c r="E170" s="17" t="s">
        <v>102</v>
      </c>
      <c r="F170" s="23">
        <v>16000</v>
      </c>
      <c r="G170" s="15"/>
      <c r="H170" s="16">
        <f t="shared" si="7"/>
        <v>0</v>
      </c>
      <c r="I170" s="36">
        <v>16000</v>
      </c>
      <c r="J170" s="36">
        <f t="shared" si="6"/>
        <v>0</v>
      </c>
      <c r="K170" s="36">
        <v>16000</v>
      </c>
    </row>
    <row r="171" spans="1:11" ht="51" outlineLevel="5" x14ac:dyDescent="0.25">
      <c r="A171" s="5" t="s">
        <v>151</v>
      </c>
      <c r="B171" s="17" t="s">
        <v>8</v>
      </c>
      <c r="C171" s="17" t="s">
        <v>124</v>
      </c>
      <c r="D171" s="17" t="s">
        <v>152</v>
      </c>
      <c r="E171" s="17"/>
      <c r="F171" s="23">
        <v>150801</v>
      </c>
      <c r="G171" s="15"/>
      <c r="H171" s="16">
        <f t="shared" si="7"/>
        <v>0</v>
      </c>
      <c r="I171" s="36">
        <f>I172</f>
        <v>150801</v>
      </c>
      <c r="J171" s="36">
        <f t="shared" si="6"/>
        <v>-91279.58</v>
      </c>
      <c r="K171" s="36">
        <f>K172</f>
        <v>59521.42</v>
      </c>
    </row>
    <row r="172" spans="1:11" ht="38.25" outlineLevel="6" x14ac:dyDescent="0.25">
      <c r="A172" s="5" t="s">
        <v>153</v>
      </c>
      <c r="B172" s="17" t="s">
        <v>8</v>
      </c>
      <c r="C172" s="17" t="s">
        <v>124</v>
      </c>
      <c r="D172" s="17" t="s">
        <v>154</v>
      </c>
      <c r="E172" s="17"/>
      <c r="F172" s="23">
        <v>150801</v>
      </c>
      <c r="G172" s="15"/>
      <c r="H172" s="16">
        <f t="shared" si="7"/>
        <v>0</v>
      </c>
      <c r="I172" s="36">
        <f>I173</f>
        <v>150801</v>
      </c>
      <c r="J172" s="36">
        <f t="shared" si="6"/>
        <v>-91279.58</v>
      </c>
      <c r="K172" s="36">
        <f>K173</f>
        <v>59521.42</v>
      </c>
    </row>
    <row r="173" spans="1:11" ht="25.5" outlineLevel="7" x14ac:dyDescent="0.25">
      <c r="A173" s="5" t="s">
        <v>23</v>
      </c>
      <c r="B173" s="17" t="s">
        <v>8</v>
      </c>
      <c r="C173" s="17" t="s">
        <v>124</v>
      </c>
      <c r="D173" s="17" t="s">
        <v>154</v>
      </c>
      <c r="E173" s="17" t="s">
        <v>24</v>
      </c>
      <c r="F173" s="23">
        <v>150801</v>
      </c>
      <c r="G173" s="15"/>
      <c r="H173" s="16">
        <f t="shared" si="7"/>
        <v>0</v>
      </c>
      <c r="I173" s="36">
        <f>I174</f>
        <v>150801</v>
      </c>
      <c r="J173" s="36">
        <f t="shared" si="6"/>
        <v>-91279.58</v>
      </c>
      <c r="K173" s="36">
        <f>K174</f>
        <v>59521.42</v>
      </c>
    </row>
    <row r="174" spans="1:11" ht="25.5" outlineLevel="7" x14ac:dyDescent="0.25">
      <c r="A174" s="5" t="s">
        <v>25</v>
      </c>
      <c r="B174" s="17" t="s">
        <v>8</v>
      </c>
      <c r="C174" s="17" t="s">
        <v>124</v>
      </c>
      <c r="D174" s="17" t="s">
        <v>154</v>
      </c>
      <c r="E174" s="17" t="s">
        <v>26</v>
      </c>
      <c r="F174" s="23">
        <v>150801</v>
      </c>
      <c r="G174" s="15"/>
      <c r="H174" s="16">
        <f t="shared" si="7"/>
        <v>0</v>
      </c>
      <c r="I174" s="36">
        <v>150801</v>
      </c>
      <c r="J174" s="36">
        <f t="shared" si="6"/>
        <v>-91279.58</v>
      </c>
      <c r="K174" s="36">
        <v>59521.42</v>
      </c>
    </row>
    <row r="175" spans="1:11" ht="38.25" outlineLevel="7" x14ac:dyDescent="0.25">
      <c r="A175" s="5" t="s">
        <v>324</v>
      </c>
      <c r="B175" s="17" t="s">
        <v>8</v>
      </c>
      <c r="C175" s="17" t="s">
        <v>124</v>
      </c>
      <c r="D175" s="17" t="s">
        <v>325</v>
      </c>
      <c r="E175" s="17"/>
      <c r="F175" s="23"/>
      <c r="G175" s="15"/>
      <c r="H175" s="16"/>
      <c r="I175" s="36">
        <v>0</v>
      </c>
      <c r="J175" s="36">
        <f t="shared" si="6"/>
        <v>566020.22</v>
      </c>
      <c r="K175" s="36">
        <f>K176</f>
        <v>566020.22</v>
      </c>
    </row>
    <row r="176" spans="1:11" ht="51" outlineLevel="7" x14ac:dyDescent="0.25">
      <c r="A176" s="18" t="s">
        <v>738</v>
      </c>
      <c r="B176" s="17" t="s">
        <v>8</v>
      </c>
      <c r="C176" s="17" t="s">
        <v>124</v>
      </c>
      <c r="D176" s="17" t="s">
        <v>339</v>
      </c>
      <c r="E176" s="17"/>
      <c r="F176" s="23"/>
      <c r="G176" s="15"/>
      <c r="H176" s="16"/>
      <c r="I176" s="36">
        <v>0</v>
      </c>
      <c r="J176" s="36">
        <f t="shared" si="6"/>
        <v>566020.22</v>
      </c>
      <c r="K176" s="36">
        <f>K177</f>
        <v>566020.22</v>
      </c>
    </row>
    <row r="177" spans="1:11" outlineLevel="7" x14ac:dyDescent="0.25">
      <c r="A177" s="18" t="s">
        <v>99</v>
      </c>
      <c r="B177" s="17" t="s">
        <v>8</v>
      </c>
      <c r="C177" s="17" t="s">
        <v>124</v>
      </c>
      <c r="D177" s="17" t="s">
        <v>339</v>
      </c>
      <c r="E177" s="17" t="s">
        <v>100</v>
      </c>
      <c r="F177" s="23"/>
      <c r="G177" s="15"/>
      <c r="H177" s="16"/>
      <c r="I177" s="36">
        <v>0</v>
      </c>
      <c r="J177" s="36">
        <f t="shared" si="6"/>
        <v>566020.22</v>
      </c>
      <c r="K177" s="36">
        <f>K178</f>
        <v>566020.22</v>
      </c>
    </row>
    <row r="178" spans="1:11" outlineLevel="7" x14ac:dyDescent="0.25">
      <c r="A178" s="18" t="s">
        <v>101</v>
      </c>
      <c r="B178" s="17" t="s">
        <v>8</v>
      </c>
      <c r="C178" s="17" t="s">
        <v>124</v>
      </c>
      <c r="D178" s="17" t="s">
        <v>339</v>
      </c>
      <c r="E178" s="17" t="s">
        <v>102</v>
      </c>
      <c r="F178" s="23"/>
      <c r="G178" s="15"/>
      <c r="H178" s="16"/>
      <c r="I178" s="36">
        <v>0</v>
      </c>
      <c r="J178" s="36">
        <f t="shared" si="6"/>
        <v>566020.22</v>
      </c>
      <c r="K178" s="36">
        <v>566020.22</v>
      </c>
    </row>
    <row r="179" spans="1:11" ht="25.5" outlineLevel="2" x14ac:dyDescent="0.25">
      <c r="A179" s="5" t="s">
        <v>155</v>
      </c>
      <c r="B179" s="17" t="s">
        <v>8</v>
      </c>
      <c r="C179" s="17" t="s">
        <v>156</v>
      </c>
      <c r="D179" s="17"/>
      <c r="E179" s="17"/>
      <c r="F179" s="23">
        <v>1694116</v>
      </c>
      <c r="G179" s="15"/>
      <c r="H179" s="16">
        <f t="shared" si="7"/>
        <v>42562</v>
      </c>
      <c r="I179" s="36">
        <f>I180+I195</f>
        <v>1736678</v>
      </c>
      <c r="J179" s="36">
        <f t="shared" si="6"/>
        <v>-745147.93</v>
      </c>
      <c r="K179" s="36">
        <f>K180+K195</f>
        <v>991530.07</v>
      </c>
    </row>
    <row r="180" spans="1:11" ht="38.25" outlineLevel="3" x14ac:dyDescent="0.25">
      <c r="A180" s="5" t="s">
        <v>49</v>
      </c>
      <c r="B180" s="17" t="s">
        <v>8</v>
      </c>
      <c r="C180" s="17" t="s">
        <v>156</v>
      </c>
      <c r="D180" s="17" t="s">
        <v>50</v>
      </c>
      <c r="E180" s="17"/>
      <c r="F180" s="23">
        <v>1664116</v>
      </c>
      <c r="G180" s="15"/>
      <c r="H180" s="16">
        <f t="shared" si="7"/>
        <v>-200000</v>
      </c>
      <c r="I180" s="36">
        <f>I181+I191</f>
        <v>1464116</v>
      </c>
      <c r="J180" s="36">
        <f t="shared" si="6"/>
        <v>-472585.93000000005</v>
      </c>
      <c r="K180" s="36">
        <f>K181+K191</f>
        <v>991530.07</v>
      </c>
    </row>
    <row r="181" spans="1:11" ht="63.75" outlineLevel="5" x14ac:dyDescent="0.25">
      <c r="A181" s="5" t="s">
        <v>157</v>
      </c>
      <c r="B181" s="17" t="s">
        <v>8</v>
      </c>
      <c r="C181" s="17" t="s">
        <v>156</v>
      </c>
      <c r="D181" s="17" t="s">
        <v>158</v>
      </c>
      <c r="E181" s="17"/>
      <c r="F181" s="23">
        <v>1164116</v>
      </c>
      <c r="G181" s="15"/>
      <c r="H181" s="16">
        <f t="shared" si="7"/>
        <v>0</v>
      </c>
      <c r="I181" s="36">
        <f>I182+I185+I188</f>
        <v>1164116</v>
      </c>
      <c r="J181" s="36">
        <f t="shared" si="6"/>
        <v>-176585.93000000005</v>
      </c>
      <c r="K181" s="36">
        <f>K182+K185+K188</f>
        <v>987530.07</v>
      </c>
    </row>
    <row r="182" spans="1:11" ht="51" outlineLevel="6" x14ac:dyDescent="0.25">
      <c r="A182" s="5" t="s">
        <v>159</v>
      </c>
      <c r="B182" s="17" t="s">
        <v>8</v>
      </c>
      <c r="C182" s="17" t="s">
        <v>156</v>
      </c>
      <c r="D182" s="17" t="s">
        <v>160</v>
      </c>
      <c r="E182" s="17"/>
      <c r="F182" s="23">
        <v>618116</v>
      </c>
      <c r="G182" s="15"/>
      <c r="H182" s="16">
        <f t="shared" si="7"/>
        <v>0</v>
      </c>
      <c r="I182" s="36">
        <f>I183</f>
        <v>618116</v>
      </c>
      <c r="J182" s="36">
        <f t="shared" si="6"/>
        <v>-26585.930000000051</v>
      </c>
      <c r="K182" s="36">
        <f>K183</f>
        <v>591530.06999999995</v>
      </c>
    </row>
    <row r="183" spans="1:11" ht="25.5" outlineLevel="7" x14ac:dyDescent="0.25">
      <c r="A183" s="5" t="s">
        <v>23</v>
      </c>
      <c r="B183" s="17" t="s">
        <v>8</v>
      </c>
      <c r="C183" s="17" t="s">
        <v>156</v>
      </c>
      <c r="D183" s="17" t="s">
        <v>160</v>
      </c>
      <c r="E183" s="17" t="s">
        <v>24</v>
      </c>
      <c r="F183" s="23">
        <v>618116</v>
      </c>
      <c r="G183" s="15"/>
      <c r="H183" s="16">
        <f t="shared" si="7"/>
        <v>0</v>
      </c>
      <c r="I183" s="36">
        <f>I184</f>
        <v>618116</v>
      </c>
      <c r="J183" s="36">
        <f t="shared" si="6"/>
        <v>-26585.930000000051</v>
      </c>
      <c r="K183" s="36">
        <f>K184</f>
        <v>591530.06999999995</v>
      </c>
    </row>
    <row r="184" spans="1:11" ht="25.5" outlineLevel="7" x14ac:dyDescent="0.25">
      <c r="A184" s="5" t="s">
        <v>25</v>
      </c>
      <c r="B184" s="17" t="s">
        <v>8</v>
      </c>
      <c r="C184" s="17" t="s">
        <v>156</v>
      </c>
      <c r="D184" s="17" t="s">
        <v>160</v>
      </c>
      <c r="E184" s="17" t="s">
        <v>26</v>
      </c>
      <c r="F184" s="23">
        <v>618116</v>
      </c>
      <c r="G184" s="15"/>
      <c r="H184" s="16">
        <f t="shared" si="7"/>
        <v>0</v>
      </c>
      <c r="I184" s="36">
        <v>618116</v>
      </c>
      <c r="J184" s="36">
        <f t="shared" si="6"/>
        <v>-26585.930000000051</v>
      </c>
      <c r="K184" s="36">
        <v>591530.06999999995</v>
      </c>
    </row>
    <row r="185" spans="1:11" ht="25.5" outlineLevel="6" x14ac:dyDescent="0.25">
      <c r="A185" s="5" t="s">
        <v>161</v>
      </c>
      <c r="B185" s="17" t="s">
        <v>8</v>
      </c>
      <c r="C185" s="17" t="s">
        <v>156</v>
      </c>
      <c r="D185" s="17" t="s">
        <v>162</v>
      </c>
      <c r="E185" s="17"/>
      <c r="F185" s="23">
        <v>327000</v>
      </c>
      <c r="G185" s="15"/>
      <c r="H185" s="16">
        <f t="shared" si="7"/>
        <v>0</v>
      </c>
      <c r="I185" s="36">
        <f>I186</f>
        <v>327000</v>
      </c>
      <c r="J185" s="36">
        <f t="shared" si="6"/>
        <v>0</v>
      </c>
      <c r="K185" s="36">
        <f>K186</f>
        <v>327000</v>
      </c>
    </row>
    <row r="186" spans="1:11" outlineLevel="7" x14ac:dyDescent="0.25">
      <c r="A186" s="5" t="s">
        <v>99</v>
      </c>
      <c r="B186" s="17" t="s">
        <v>8</v>
      </c>
      <c r="C186" s="17" t="s">
        <v>156</v>
      </c>
      <c r="D186" s="17" t="s">
        <v>162</v>
      </c>
      <c r="E186" s="17" t="s">
        <v>100</v>
      </c>
      <c r="F186" s="23">
        <v>327000</v>
      </c>
      <c r="G186" s="15"/>
      <c r="H186" s="16">
        <f t="shared" si="7"/>
        <v>0</v>
      </c>
      <c r="I186" s="36">
        <f>I187</f>
        <v>327000</v>
      </c>
      <c r="J186" s="36">
        <f t="shared" si="6"/>
        <v>0</v>
      </c>
      <c r="K186" s="36">
        <f>K187</f>
        <v>327000</v>
      </c>
    </row>
    <row r="187" spans="1:11" outlineLevel="7" x14ac:dyDescent="0.25">
      <c r="A187" s="5" t="s">
        <v>101</v>
      </c>
      <c r="B187" s="17" t="s">
        <v>8</v>
      </c>
      <c r="C187" s="17" t="s">
        <v>156</v>
      </c>
      <c r="D187" s="17" t="s">
        <v>162</v>
      </c>
      <c r="E187" s="17" t="s">
        <v>102</v>
      </c>
      <c r="F187" s="23">
        <v>327000</v>
      </c>
      <c r="G187" s="15"/>
      <c r="H187" s="16">
        <f t="shared" si="7"/>
        <v>0</v>
      </c>
      <c r="I187" s="36">
        <v>327000</v>
      </c>
      <c r="J187" s="36">
        <f t="shared" si="6"/>
        <v>0</v>
      </c>
      <c r="K187" s="36">
        <v>327000</v>
      </c>
    </row>
    <row r="188" spans="1:11" ht="51" outlineLevel="6" x14ac:dyDescent="0.25">
      <c r="A188" s="5" t="s">
        <v>163</v>
      </c>
      <c r="B188" s="17" t="s">
        <v>8</v>
      </c>
      <c r="C188" s="17" t="s">
        <v>156</v>
      </c>
      <c r="D188" s="17" t="s">
        <v>164</v>
      </c>
      <c r="E188" s="17"/>
      <c r="F188" s="23">
        <v>219000</v>
      </c>
      <c r="G188" s="15"/>
      <c r="H188" s="16">
        <f t="shared" si="7"/>
        <v>0</v>
      </c>
      <c r="I188" s="36">
        <f>I189</f>
        <v>219000</v>
      </c>
      <c r="J188" s="36">
        <f t="shared" si="6"/>
        <v>-150000</v>
      </c>
      <c r="K188" s="36">
        <f>K189</f>
        <v>69000</v>
      </c>
    </row>
    <row r="189" spans="1:11" outlineLevel="7" x14ac:dyDescent="0.25">
      <c r="A189" s="5" t="s">
        <v>99</v>
      </c>
      <c r="B189" s="17" t="s">
        <v>8</v>
      </c>
      <c r="C189" s="17" t="s">
        <v>156</v>
      </c>
      <c r="D189" s="17" t="s">
        <v>164</v>
      </c>
      <c r="E189" s="17" t="s">
        <v>100</v>
      </c>
      <c r="F189" s="23">
        <v>219000</v>
      </c>
      <c r="G189" s="15"/>
      <c r="H189" s="16">
        <f t="shared" si="7"/>
        <v>0</v>
      </c>
      <c r="I189" s="36">
        <f>I190</f>
        <v>219000</v>
      </c>
      <c r="J189" s="36">
        <f t="shared" si="6"/>
        <v>-150000</v>
      </c>
      <c r="K189" s="36">
        <f>K190</f>
        <v>69000</v>
      </c>
    </row>
    <row r="190" spans="1:11" outlineLevel="7" x14ac:dyDescent="0.25">
      <c r="A190" s="5" t="s">
        <v>101</v>
      </c>
      <c r="B190" s="17" t="s">
        <v>8</v>
      </c>
      <c r="C190" s="17" t="s">
        <v>156</v>
      </c>
      <c r="D190" s="17" t="s">
        <v>164</v>
      </c>
      <c r="E190" s="17" t="s">
        <v>102</v>
      </c>
      <c r="F190" s="23">
        <v>219000</v>
      </c>
      <c r="G190" s="15"/>
      <c r="H190" s="16">
        <f t="shared" si="7"/>
        <v>0</v>
      </c>
      <c r="I190" s="36">
        <v>219000</v>
      </c>
      <c r="J190" s="36">
        <f t="shared" si="6"/>
        <v>-150000</v>
      </c>
      <c r="K190" s="36">
        <v>69000</v>
      </c>
    </row>
    <row r="191" spans="1:11" ht="25.5" outlineLevel="5" x14ac:dyDescent="0.25">
      <c r="A191" s="5" t="s">
        <v>165</v>
      </c>
      <c r="B191" s="17" t="s">
        <v>8</v>
      </c>
      <c r="C191" s="17" t="s">
        <v>156</v>
      </c>
      <c r="D191" s="17" t="s">
        <v>166</v>
      </c>
      <c r="E191" s="17"/>
      <c r="F191" s="23">
        <v>500000</v>
      </c>
      <c r="G191" s="15"/>
      <c r="H191" s="16">
        <f t="shared" si="7"/>
        <v>-200000</v>
      </c>
      <c r="I191" s="36">
        <f>I192</f>
        <v>300000</v>
      </c>
      <c r="J191" s="36">
        <f t="shared" si="6"/>
        <v>-296000</v>
      </c>
      <c r="K191" s="36">
        <f>K192</f>
        <v>4000</v>
      </c>
    </row>
    <row r="192" spans="1:11" outlineLevel="6" x14ac:dyDescent="0.25">
      <c r="A192" s="5" t="s">
        <v>167</v>
      </c>
      <c r="B192" s="17" t="s">
        <v>8</v>
      </c>
      <c r="C192" s="17" t="s">
        <v>156</v>
      </c>
      <c r="D192" s="17" t="s">
        <v>168</v>
      </c>
      <c r="E192" s="17"/>
      <c r="F192" s="23">
        <v>500000</v>
      </c>
      <c r="G192" s="15"/>
      <c r="H192" s="16">
        <f t="shared" si="7"/>
        <v>-200000</v>
      </c>
      <c r="I192" s="36">
        <f>I193</f>
        <v>300000</v>
      </c>
      <c r="J192" s="36">
        <f t="shared" si="6"/>
        <v>-296000</v>
      </c>
      <c r="K192" s="36">
        <f>K193</f>
        <v>4000</v>
      </c>
    </row>
    <row r="193" spans="1:11" ht="25.5" outlineLevel="7" x14ac:dyDescent="0.25">
      <c r="A193" s="5" t="s">
        <v>23</v>
      </c>
      <c r="B193" s="17" t="s">
        <v>8</v>
      </c>
      <c r="C193" s="17" t="s">
        <v>156</v>
      </c>
      <c r="D193" s="17" t="s">
        <v>168</v>
      </c>
      <c r="E193" s="17" t="s">
        <v>24</v>
      </c>
      <c r="F193" s="23">
        <v>500000</v>
      </c>
      <c r="G193" s="15"/>
      <c r="H193" s="16">
        <f t="shared" si="7"/>
        <v>-200000</v>
      </c>
      <c r="I193" s="36">
        <f>I194</f>
        <v>300000</v>
      </c>
      <c r="J193" s="36">
        <f t="shared" si="6"/>
        <v>-296000</v>
      </c>
      <c r="K193" s="36">
        <f>K194</f>
        <v>4000</v>
      </c>
    </row>
    <row r="194" spans="1:11" ht="25.5" outlineLevel="7" x14ac:dyDescent="0.25">
      <c r="A194" s="5" t="s">
        <v>25</v>
      </c>
      <c r="B194" s="17" t="s">
        <v>8</v>
      </c>
      <c r="C194" s="17" t="s">
        <v>156</v>
      </c>
      <c r="D194" s="17" t="s">
        <v>168</v>
      </c>
      <c r="E194" s="17" t="s">
        <v>26</v>
      </c>
      <c r="F194" s="23">
        <v>500000</v>
      </c>
      <c r="G194" s="15"/>
      <c r="H194" s="16">
        <f t="shared" si="7"/>
        <v>-200000</v>
      </c>
      <c r="I194" s="36">
        <v>300000</v>
      </c>
      <c r="J194" s="36">
        <f t="shared" si="6"/>
        <v>-296000</v>
      </c>
      <c r="K194" s="36">
        <v>4000</v>
      </c>
    </row>
    <row r="195" spans="1:11" ht="38.25" outlineLevel="3" x14ac:dyDescent="0.25">
      <c r="A195" s="5" t="s">
        <v>169</v>
      </c>
      <c r="B195" s="17" t="s">
        <v>8</v>
      </c>
      <c r="C195" s="17" t="s">
        <v>156</v>
      </c>
      <c r="D195" s="17" t="s">
        <v>170</v>
      </c>
      <c r="E195" s="17"/>
      <c r="F195" s="23">
        <v>30000</v>
      </c>
      <c r="G195" s="15"/>
      <c r="H195" s="16">
        <f t="shared" si="7"/>
        <v>242562</v>
      </c>
      <c r="I195" s="36">
        <f>I196</f>
        <v>272562</v>
      </c>
      <c r="J195" s="36">
        <f t="shared" si="6"/>
        <v>-272562</v>
      </c>
      <c r="K195" s="36">
        <f>K196</f>
        <v>0</v>
      </c>
    </row>
    <row r="196" spans="1:11" ht="38.25" outlineLevel="5" x14ac:dyDescent="0.25">
      <c r="A196" s="5" t="s">
        <v>171</v>
      </c>
      <c r="B196" s="17" t="s">
        <v>8</v>
      </c>
      <c r="C196" s="17" t="s">
        <v>156</v>
      </c>
      <c r="D196" s="17" t="s">
        <v>172</v>
      </c>
      <c r="E196" s="17"/>
      <c r="F196" s="23">
        <v>30000</v>
      </c>
      <c r="G196" s="15"/>
      <c r="H196" s="16">
        <f t="shared" si="7"/>
        <v>242562</v>
      </c>
      <c r="I196" s="36">
        <f>I200+I203</f>
        <v>272562</v>
      </c>
      <c r="J196" s="36">
        <f t="shared" si="6"/>
        <v>-272562</v>
      </c>
      <c r="K196" s="36">
        <f>K200+K203</f>
        <v>0</v>
      </c>
    </row>
    <row r="197" spans="1:11" hidden="1" outlineLevel="6" x14ac:dyDescent="0.25">
      <c r="A197" s="5" t="s">
        <v>173</v>
      </c>
      <c r="B197" s="17" t="s">
        <v>8</v>
      </c>
      <c r="C197" s="17" t="s">
        <v>156</v>
      </c>
      <c r="D197" s="17" t="s">
        <v>174</v>
      </c>
      <c r="E197" s="17"/>
      <c r="F197" s="23">
        <v>30000</v>
      </c>
      <c r="G197" s="15"/>
      <c r="H197" s="16">
        <f t="shared" si="7"/>
        <v>-30000</v>
      </c>
      <c r="I197" s="36">
        <v>0</v>
      </c>
      <c r="J197" s="36">
        <f t="shared" si="6"/>
        <v>0</v>
      </c>
      <c r="K197" s="36">
        <v>0</v>
      </c>
    </row>
    <row r="198" spans="1:11" ht="25.5" hidden="1" outlineLevel="7" x14ac:dyDescent="0.25">
      <c r="A198" s="5" t="s">
        <v>23</v>
      </c>
      <c r="B198" s="17" t="s">
        <v>8</v>
      </c>
      <c r="C198" s="17" t="s">
        <v>156</v>
      </c>
      <c r="D198" s="17" t="s">
        <v>174</v>
      </c>
      <c r="E198" s="17" t="s">
        <v>24</v>
      </c>
      <c r="F198" s="23">
        <v>30000</v>
      </c>
      <c r="G198" s="15"/>
      <c r="H198" s="16">
        <f t="shared" si="7"/>
        <v>-30000</v>
      </c>
      <c r="I198" s="36">
        <v>0</v>
      </c>
      <c r="J198" s="36">
        <f t="shared" si="6"/>
        <v>0</v>
      </c>
      <c r="K198" s="36">
        <v>0</v>
      </c>
    </row>
    <row r="199" spans="1:11" ht="25.5" hidden="1" outlineLevel="7" x14ac:dyDescent="0.25">
      <c r="A199" s="5" t="s">
        <v>25</v>
      </c>
      <c r="B199" s="17" t="s">
        <v>8</v>
      </c>
      <c r="C199" s="17" t="s">
        <v>156</v>
      </c>
      <c r="D199" s="17" t="s">
        <v>174</v>
      </c>
      <c r="E199" s="17" t="s">
        <v>26</v>
      </c>
      <c r="F199" s="23">
        <v>30000</v>
      </c>
      <c r="G199" s="15"/>
      <c r="H199" s="16">
        <f t="shared" si="7"/>
        <v>-30000</v>
      </c>
      <c r="I199" s="36">
        <v>0</v>
      </c>
      <c r="J199" s="36">
        <f t="shared" si="6"/>
        <v>0</v>
      </c>
      <c r="K199" s="36">
        <v>0</v>
      </c>
    </row>
    <row r="200" spans="1:11" outlineLevel="7" x14ac:dyDescent="0.25">
      <c r="A200" s="5" t="s">
        <v>717</v>
      </c>
      <c r="B200" s="17" t="s">
        <v>8</v>
      </c>
      <c r="C200" s="17" t="s">
        <v>156</v>
      </c>
      <c r="D200" s="17" t="s">
        <v>720</v>
      </c>
      <c r="E200" s="17"/>
      <c r="F200" s="23">
        <v>0</v>
      </c>
      <c r="G200" s="15"/>
      <c r="H200" s="16">
        <f t="shared" si="7"/>
        <v>256562</v>
      </c>
      <c r="I200" s="36">
        <f>I201</f>
        <v>256562</v>
      </c>
      <c r="J200" s="36">
        <f t="shared" si="6"/>
        <v>-256562</v>
      </c>
      <c r="K200" s="36">
        <f>K201</f>
        <v>0</v>
      </c>
    </row>
    <row r="201" spans="1:11" outlineLevel="7" x14ac:dyDescent="0.25">
      <c r="A201" s="5" t="s">
        <v>718</v>
      </c>
      <c r="B201" s="17" t="s">
        <v>8</v>
      </c>
      <c r="C201" s="17" t="s">
        <v>156</v>
      </c>
      <c r="D201" s="17" t="s">
        <v>720</v>
      </c>
      <c r="E201" s="17" t="s">
        <v>31</v>
      </c>
      <c r="F201" s="23">
        <v>0</v>
      </c>
      <c r="G201" s="15"/>
      <c r="H201" s="16">
        <f t="shared" si="7"/>
        <v>256562</v>
      </c>
      <c r="I201" s="36">
        <f>I202</f>
        <v>256562</v>
      </c>
      <c r="J201" s="36">
        <f t="shared" si="6"/>
        <v>-256562</v>
      </c>
      <c r="K201" s="36">
        <f>K202</f>
        <v>0</v>
      </c>
    </row>
    <row r="202" spans="1:11" outlineLevel="7" x14ac:dyDescent="0.25">
      <c r="A202" s="5" t="s">
        <v>719</v>
      </c>
      <c r="B202" s="17" t="s">
        <v>8</v>
      </c>
      <c r="C202" s="17" t="s">
        <v>156</v>
      </c>
      <c r="D202" s="17" t="s">
        <v>720</v>
      </c>
      <c r="E202" s="17" t="s">
        <v>33</v>
      </c>
      <c r="F202" s="23">
        <v>0</v>
      </c>
      <c r="G202" s="15"/>
      <c r="H202" s="16">
        <f t="shared" si="7"/>
        <v>256562</v>
      </c>
      <c r="I202" s="36">
        <v>256562</v>
      </c>
      <c r="J202" s="36">
        <f t="shared" ref="J202:J265" si="8">K202-I202</f>
        <v>-256562</v>
      </c>
      <c r="K202" s="36">
        <v>0</v>
      </c>
    </row>
    <row r="203" spans="1:11" ht="25.5" outlineLevel="7" x14ac:dyDescent="0.25">
      <c r="A203" s="5" t="s">
        <v>747</v>
      </c>
      <c r="B203" s="17" t="s">
        <v>8</v>
      </c>
      <c r="C203" s="17" t="s">
        <v>156</v>
      </c>
      <c r="D203" s="17" t="s">
        <v>748</v>
      </c>
      <c r="E203" s="17"/>
      <c r="F203" s="23"/>
      <c r="G203" s="15"/>
      <c r="H203" s="16"/>
      <c r="I203" s="36">
        <f>I204</f>
        <v>16000</v>
      </c>
      <c r="J203" s="36">
        <f t="shared" si="8"/>
        <v>-16000</v>
      </c>
      <c r="K203" s="36">
        <f>K204</f>
        <v>0</v>
      </c>
    </row>
    <row r="204" spans="1:11" ht="25.5" outlineLevel="7" x14ac:dyDescent="0.25">
      <c r="A204" s="5" t="s">
        <v>23</v>
      </c>
      <c r="B204" s="17" t="s">
        <v>8</v>
      </c>
      <c r="C204" s="17" t="s">
        <v>156</v>
      </c>
      <c r="D204" s="17" t="s">
        <v>748</v>
      </c>
      <c r="E204" s="17" t="s">
        <v>24</v>
      </c>
      <c r="F204" s="23"/>
      <c r="G204" s="15"/>
      <c r="H204" s="16"/>
      <c r="I204" s="36">
        <f>I205</f>
        <v>16000</v>
      </c>
      <c r="J204" s="36">
        <f t="shared" si="8"/>
        <v>-16000</v>
      </c>
      <c r="K204" s="36">
        <f>K205</f>
        <v>0</v>
      </c>
    </row>
    <row r="205" spans="1:11" ht="25.5" outlineLevel="7" x14ac:dyDescent="0.25">
      <c r="A205" s="5" t="s">
        <v>25</v>
      </c>
      <c r="B205" s="17" t="s">
        <v>8</v>
      </c>
      <c r="C205" s="17" t="s">
        <v>156</v>
      </c>
      <c r="D205" s="17" t="s">
        <v>748</v>
      </c>
      <c r="E205" s="17" t="s">
        <v>26</v>
      </c>
      <c r="F205" s="23"/>
      <c r="G205" s="15"/>
      <c r="H205" s="16"/>
      <c r="I205" s="36">
        <v>16000</v>
      </c>
      <c r="J205" s="36">
        <f t="shared" si="8"/>
        <v>-16000</v>
      </c>
      <c r="K205" s="36">
        <v>0</v>
      </c>
    </row>
    <row r="206" spans="1:11" outlineLevel="1" x14ac:dyDescent="0.25">
      <c r="A206" s="5" t="s">
        <v>175</v>
      </c>
      <c r="B206" s="17" t="s">
        <v>8</v>
      </c>
      <c r="C206" s="17" t="s">
        <v>176</v>
      </c>
      <c r="D206" s="17"/>
      <c r="E206" s="17"/>
      <c r="F206" s="23">
        <v>47265038.200000003</v>
      </c>
      <c r="G206" s="15"/>
      <c r="H206" s="16">
        <f t="shared" si="7"/>
        <v>20631651.609999999</v>
      </c>
      <c r="I206" s="32">
        <v>67896689.810000002</v>
      </c>
      <c r="J206" s="36">
        <f t="shared" si="8"/>
        <v>11570301.980000004</v>
      </c>
      <c r="K206" s="36">
        <f>K207+K219+K230+K265+K271</f>
        <v>79466991.790000007</v>
      </c>
    </row>
    <row r="207" spans="1:11" outlineLevel="2" x14ac:dyDescent="0.25">
      <c r="A207" s="5" t="s">
        <v>177</v>
      </c>
      <c r="B207" s="17" t="s">
        <v>8</v>
      </c>
      <c r="C207" s="17" t="s">
        <v>178</v>
      </c>
      <c r="D207" s="17"/>
      <c r="E207" s="17"/>
      <c r="F207" s="23">
        <v>3477335</v>
      </c>
      <c r="G207" s="15"/>
      <c r="H207" s="16">
        <f t="shared" si="7"/>
        <v>0</v>
      </c>
      <c r="I207" s="36">
        <f>I208</f>
        <v>3477335</v>
      </c>
      <c r="J207" s="36">
        <f t="shared" si="8"/>
        <v>11221.85999999987</v>
      </c>
      <c r="K207" s="36">
        <f>K208</f>
        <v>3488556.86</v>
      </c>
    </row>
    <row r="208" spans="1:11" ht="51" outlineLevel="3" x14ac:dyDescent="0.25">
      <c r="A208" s="5" t="s">
        <v>179</v>
      </c>
      <c r="B208" s="17" t="s">
        <v>8</v>
      </c>
      <c r="C208" s="17" t="s">
        <v>178</v>
      </c>
      <c r="D208" s="17" t="s">
        <v>180</v>
      </c>
      <c r="E208" s="17"/>
      <c r="F208" s="23">
        <v>3477335</v>
      </c>
      <c r="G208" s="15"/>
      <c r="H208" s="16">
        <f t="shared" si="7"/>
        <v>0</v>
      </c>
      <c r="I208" s="36">
        <f>I209+I214</f>
        <v>3477335</v>
      </c>
      <c r="J208" s="36">
        <f t="shared" si="8"/>
        <v>11221.85999999987</v>
      </c>
      <c r="K208" s="36">
        <f>K209+K214</f>
        <v>3488556.86</v>
      </c>
    </row>
    <row r="209" spans="1:11" ht="25.5" outlineLevel="4" x14ac:dyDescent="0.25">
      <c r="A209" s="5" t="s">
        <v>181</v>
      </c>
      <c r="B209" s="17" t="s">
        <v>8</v>
      </c>
      <c r="C209" s="17" t="s">
        <v>178</v>
      </c>
      <c r="D209" s="17" t="s">
        <v>182</v>
      </c>
      <c r="E209" s="17"/>
      <c r="F209" s="23">
        <v>2300000</v>
      </c>
      <c r="G209" s="15"/>
      <c r="H209" s="16">
        <f t="shared" si="7"/>
        <v>0</v>
      </c>
      <c r="I209" s="36">
        <f>I210</f>
        <v>2300000</v>
      </c>
      <c r="J209" s="36">
        <f t="shared" si="8"/>
        <v>-50743.14000000013</v>
      </c>
      <c r="K209" s="36">
        <f>K210</f>
        <v>2249256.86</v>
      </c>
    </row>
    <row r="210" spans="1:11" ht="38.25" outlineLevel="5" x14ac:dyDescent="0.25">
      <c r="A210" s="5" t="s">
        <v>183</v>
      </c>
      <c r="B210" s="17" t="s">
        <v>8</v>
      </c>
      <c r="C210" s="17" t="s">
        <v>178</v>
      </c>
      <c r="D210" s="17" t="s">
        <v>184</v>
      </c>
      <c r="E210" s="17"/>
      <c r="F210" s="23">
        <v>2300000</v>
      </c>
      <c r="G210" s="15"/>
      <c r="H210" s="16">
        <f t="shared" si="7"/>
        <v>0</v>
      </c>
      <c r="I210" s="36">
        <f>I211</f>
        <v>2300000</v>
      </c>
      <c r="J210" s="36">
        <f t="shared" si="8"/>
        <v>-50743.14000000013</v>
      </c>
      <c r="K210" s="36">
        <f>K211</f>
        <v>2249256.86</v>
      </c>
    </row>
    <row r="211" spans="1:11" outlineLevel="6" x14ac:dyDescent="0.25">
      <c r="A211" s="5" t="s">
        <v>185</v>
      </c>
      <c r="B211" s="17" t="s">
        <v>8</v>
      </c>
      <c r="C211" s="17" t="s">
        <v>178</v>
      </c>
      <c r="D211" s="17" t="s">
        <v>186</v>
      </c>
      <c r="E211" s="17"/>
      <c r="F211" s="23">
        <v>2300000</v>
      </c>
      <c r="G211" s="15"/>
      <c r="H211" s="16">
        <f t="shared" si="7"/>
        <v>0</v>
      </c>
      <c r="I211" s="36">
        <f>I212</f>
        <v>2300000</v>
      </c>
      <c r="J211" s="36">
        <f t="shared" si="8"/>
        <v>-50743.14000000013</v>
      </c>
      <c r="K211" s="36">
        <f>K212</f>
        <v>2249256.86</v>
      </c>
    </row>
    <row r="212" spans="1:11" outlineLevel="7" x14ac:dyDescent="0.25">
      <c r="A212" s="5" t="s">
        <v>30</v>
      </c>
      <c r="B212" s="17" t="s">
        <v>8</v>
      </c>
      <c r="C212" s="17" t="s">
        <v>178</v>
      </c>
      <c r="D212" s="17" t="s">
        <v>186</v>
      </c>
      <c r="E212" s="17" t="s">
        <v>31</v>
      </c>
      <c r="F212" s="23">
        <v>2300000</v>
      </c>
      <c r="G212" s="15"/>
      <c r="H212" s="16">
        <f t="shared" si="7"/>
        <v>0</v>
      </c>
      <c r="I212" s="36">
        <f>I213</f>
        <v>2300000</v>
      </c>
      <c r="J212" s="36">
        <f t="shared" si="8"/>
        <v>-50743.14000000013</v>
      </c>
      <c r="K212" s="36">
        <f>K213</f>
        <v>2249256.86</v>
      </c>
    </row>
    <row r="213" spans="1:11" ht="51" outlineLevel="7" x14ac:dyDescent="0.25">
      <c r="A213" s="5" t="s">
        <v>187</v>
      </c>
      <c r="B213" s="17" t="s">
        <v>8</v>
      </c>
      <c r="C213" s="17" t="s">
        <v>178</v>
      </c>
      <c r="D213" s="17" t="s">
        <v>186</v>
      </c>
      <c r="E213" s="17" t="s">
        <v>188</v>
      </c>
      <c r="F213" s="23">
        <v>2300000</v>
      </c>
      <c r="G213" s="15"/>
      <c r="H213" s="16">
        <f t="shared" si="7"/>
        <v>0</v>
      </c>
      <c r="I213" s="36">
        <v>2300000</v>
      </c>
      <c r="J213" s="36">
        <f t="shared" si="8"/>
        <v>-50743.14000000013</v>
      </c>
      <c r="K213" s="36">
        <v>2249256.86</v>
      </c>
    </row>
    <row r="214" spans="1:11" ht="25.5" outlineLevel="4" x14ac:dyDescent="0.25">
      <c r="A214" s="5" t="s">
        <v>189</v>
      </c>
      <c r="B214" s="17" t="s">
        <v>8</v>
      </c>
      <c r="C214" s="17" t="s">
        <v>178</v>
      </c>
      <c r="D214" s="17" t="s">
        <v>190</v>
      </c>
      <c r="E214" s="17"/>
      <c r="F214" s="23">
        <v>1177335</v>
      </c>
      <c r="G214" s="15"/>
      <c r="H214" s="16">
        <f t="shared" si="7"/>
        <v>0</v>
      </c>
      <c r="I214" s="36">
        <f>I215</f>
        <v>1177335</v>
      </c>
      <c r="J214" s="36">
        <f t="shared" si="8"/>
        <v>61965</v>
      </c>
      <c r="K214" s="36">
        <f>K215</f>
        <v>1239300</v>
      </c>
    </row>
    <row r="215" spans="1:11" ht="25.5" outlineLevel="5" x14ac:dyDescent="0.25">
      <c r="A215" s="5" t="s">
        <v>191</v>
      </c>
      <c r="B215" s="17" t="s">
        <v>8</v>
      </c>
      <c r="C215" s="17" t="s">
        <v>178</v>
      </c>
      <c r="D215" s="17" t="s">
        <v>192</v>
      </c>
      <c r="E215" s="17"/>
      <c r="F215" s="23">
        <v>1177335</v>
      </c>
      <c r="G215" s="15"/>
      <c r="H215" s="16">
        <f t="shared" si="7"/>
        <v>0</v>
      </c>
      <c r="I215" s="36">
        <f>I216</f>
        <v>1177335</v>
      </c>
      <c r="J215" s="36">
        <f t="shared" si="8"/>
        <v>61965</v>
      </c>
      <c r="K215" s="36">
        <f>K216</f>
        <v>1239300</v>
      </c>
    </row>
    <row r="216" spans="1:11" ht="38.25" outlineLevel="6" x14ac:dyDescent="0.25">
      <c r="A216" s="5" t="s">
        <v>193</v>
      </c>
      <c r="B216" s="17" t="s">
        <v>8</v>
      </c>
      <c r="C216" s="17" t="s">
        <v>178</v>
      </c>
      <c r="D216" s="17" t="s">
        <v>194</v>
      </c>
      <c r="E216" s="17"/>
      <c r="F216" s="23">
        <v>1177335</v>
      </c>
      <c r="G216" s="15"/>
      <c r="H216" s="16">
        <f t="shared" si="7"/>
        <v>0</v>
      </c>
      <c r="I216" s="36">
        <f>I217</f>
        <v>1177335</v>
      </c>
      <c r="J216" s="36">
        <f t="shared" si="8"/>
        <v>61965</v>
      </c>
      <c r="K216" s="36">
        <f>K217</f>
        <v>1239300</v>
      </c>
    </row>
    <row r="217" spans="1:11" ht="25.5" outlineLevel="7" x14ac:dyDescent="0.25">
      <c r="A217" s="5" t="s">
        <v>23</v>
      </c>
      <c r="B217" s="17" t="s">
        <v>8</v>
      </c>
      <c r="C217" s="17" t="s">
        <v>178</v>
      </c>
      <c r="D217" s="17" t="s">
        <v>194</v>
      </c>
      <c r="E217" s="17" t="s">
        <v>24</v>
      </c>
      <c r="F217" s="23">
        <v>1177335</v>
      </c>
      <c r="G217" s="15"/>
      <c r="H217" s="16">
        <f t="shared" si="7"/>
        <v>0</v>
      </c>
      <c r="I217" s="36">
        <f>I218</f>
        <v>1177335</v>
      </c>
      <c r="J217" s="36">
        <f t="shared" si="8"/>
        <v>61965</v>
      </c>
      <c r="K217" s="36">
        <f>K218</f>
        <v>1239300</v>
      </c>
    </row>
    <row r="218" spans="1:11" ht="25.5" outlineLevel="7" x14ac:dyDescent="0.25">
      <c r="A218" s="5" t="s">
        <v>25</v>
      </c>
      <c r="B218" s="17" t="s">
        <v>8</v>
      </c>
      <c r="C218" s="17" t="s">
        <v>178</v>
      </c>
      <c r="D218" s="17" t="s">
        <v>194</v>
      </c>
      <c r="E218" s="17" t="s">
        <v>26</v>
      </c>
      <c r="F218" s="23">
        <v>1177335</v>
      </c>
      <c r="G218" s="15"/>
      <c r="H218" s="16">
        <f t="shared" si="7"/>
        <v>0</v>
      </c>
      <c r="I218" s="36">
        <v>1177335</v>
      </c>
      <c r="J218" s="36">
        <f t="shared" si="8"/>
        <v>61965</v>
      </c>
      <c r="K218" s="36">
        <v>1239300</v>
      </c>
    </row>
    <row r="219" spans="1:11" outlineLevel="2" x14ac:dyDescent="0.25">
      <c r="A219" s="5" t="s">
        <v>195</v>
      </c>
      <c r="B219" s="17" t="s">
        <v>8</v>
      </c>
      <c r="C219" s="17" t="s">
        <v>196</v>
      </c>
      <c r="D219" s="17"/>
      <c r="E219" s="17"/>
      <c r="F219" s="23">
        <v>8070000</v>
      </c>
      <c r="G219" s="15"/>
      <c r="H219" s="16">
        <f t="shared" si="7"/>
        <v>0</v>
      </c>
      <c r="I219" s="36">
        <f t="shared" ref="I219:I224" si="9">I220</f>
        <v>8070000</v>
      </c>
      <c r="J219" s="36">
        <f t="shared" si="8"/>
        <v>-58944.490000000224</v>
      </c>
      <c r="K219" s="36">
        <f t="shared" ref="K219:K224" si="10">K220</f>
        <v>8011055.5099999998</v>
      </c>
    </row>
    <row r="220" spans="1:11" ht="25.5" outlineLevel="3" x14ac:dyDescent="0.25">
      <c r="A220" s="5" t="s">
        <v>197</v>
      </c>
      <c r="B220" s="17" t="s">
        <v>8</v>
      </c>
      <c r="C220" s="17" t="s">
        <v>196</v>
      </c>
      <c r="D220" s="17" t="s">
        <v>198</v>
      </c>
      <c r="E220" s="17"/>
      <c r="F220" s="23">
        <v>8070000</v>
      </c>
      <c r="G220" s="15"/>
      <c r="H220" s="16">
        <f t="shared" si="7"/>
        <v>0</v>
      </c>
      <c r="I220" s="36">
        <f t="shared" si="9"/>
        <v>8070000</v>
      </c>
      <c r="J220" s="36">
        <f t="shared" si="8"/>
        <v>-58944.490000000224</v>
      </c>
      <c r="K220" s="36">
        <f t="shared" si="10"/>
        <v>8011055.5099999998</v>
      </c>
    </row>
    <row r="221" spans="1:11" ht="38.25" outlineLevel="4" x14ac:dyDescent="0.25">
      <c r="A221" s="5" t="s">
        <v>199</v>
      </c>
      <c r="B221" s="17" t="s">
        <v>8</v>
      </c>
      <c r="C221" s="17" t="s">
        <v>196</v>
      </c>
      <c r="D221" s="17" t="s">
        <v>200</v>
      </c>
      <c r="E221" s="17"/>
      <c r="F221" s="23">
        <v>8070000</v>
      </c>
      <c r="G221" s="15"/>
      <c r="H221" s="16">
        <f t="shared" si="7"/>
        <v>0</v>
      </c>
      <c r="I221" s="36">
        <f t="shared" si="9"/>
        <v>8070000</v>
      </c>
      <c r="J221" s="36">
        <f t="shared" si="8"/>
        <v>-58944.490000000224</v>
      </c>
      <c r="K221" s="36">
        <f t="shared" si="10"/>
        <v>8011055.5099999998</v>
      </c>
    </row>
    <row r="222" spans="1:11" ht="51" outlineLevel="5" x14ac:dyDescent="0.25">
      <c r="A222" s="5" t="s">
        <v>201</v>
      </c>
      <c r="B222" s="17" t="s">
        <v>8</v>
      </c>
      <c r="C222" s="17" t="s">
        <v>196</v>
      </c>
      <c r="D222" s="17" t="s">
        <v>202</v>
      </c>
      <c r="E222" s="17"/>
      <c r="F222" s="23">
        <v>8000000</v>
      </c>
      <c r="G222" s="15"/>
      <c r="H222" s="16">
        <f t="shared" si="7"/>
        <v>70000</v>
      </c>
      <c r="I222" s="36">
        <f t="shared" si="9"/>
        <v>8070000</v>
      </c>
      <c r="J222" s="36">
        <f t="shared" si="8"/>
        <v>-58944.490000000224</v>
      </c>
      <c r="K222" s="36">
        <f t="shared" si="10"/>
        <v>8011055.5099999998</v>
      </c>
    </row>
    <row r="223" spans="1:11" ht="51" outlineLevel="6" x14ac:dyDescent="0.25">
      <c r="A223" s="5" t="s">
        <v>203</v>
      </c>
      <c r="B223" s="17" t="s">
        <v>8</v>
      </c>
      <c r="C223" s="17" t="s">
        <v>196</v>
      </c>
      <c r="D223" s="17" t="s">
        <v>204</v>
      </c>
      <c r="E223" s="17"/>
      <c r="F223" s="23">
        <v>8000000</v>
      </c>
      <c r="G223" s="15"/>
      <c r="H223" s="16">
        <f t="shared" si="7"/>
        <v>70000</v>
      </c>
      <c r="I223" s="36">
        <f t="shared" si="9"/>
        <v>8070000</v>
      </c>
      <c r="J223" s="36">
        <f t="shared" si="8"/>
        <v>-58944.490000000224</v>
      </c>
      <c r="K223" s="36">
        <f t="shared" si="10"/>
        <v>8011055.5099999998</v>
      </c>
    </row>
    <row r="224" spans="1:11" ht="25.5" outlineLevel="7" x14ac:dyDescent="0.25">
      <c r="A224" s="5" t="s">
        <v>23</v>
      </c>
      <c r="B224" s="17" t="s">
        <v>8</v>
      </c>
      <c r="C224" s="17" t="s">
        <v>196</v>
      </c>
      <c r="D224" s="17" t="s">
        <v>204</v>
      </c>
      <c r="E224" s="17" t="s">
        <v>24</v>
      </c>
      <c r="F224" s="23">
        <v>8000000</v>
      </c>
      <c r="G224" s="15"/>
      <c r="H224" s="16">
        <f t="shared" si="7"/>
        <v>70000</v>
      </c>
      <c r="I224" s="36">
        <f t="shared" si="9"/>
        <v>8070000</v>
      </c>
      <c r="J224" s="36">
        <f t="shared" si="8"/>
        <v>-58944.490000000224</v>
      </c>
      <c r="K224" s="36">
        <f t="shared" si="10"/>
        <v>8011055.5099999998</v>
      </c>
    </row>
    <row r="225" spans="1:11" ht="25.5" outlineLevel="7" x14ac:dyDescent="0.25">
      <c r="A225" s="5" t="s">
        <v>25</v>
      </c>
      <c r="B225" s="17" t="s">
        <v>8</v>
      </c>
      <c r="C225" s="17" t="s">
        <v>196</v>
      </c>
      <c r="D225" s="17" t="s">
        <v>204</v>
      </c>
      <c r="E225" s="17" t="s">
        <v>26</v>
      </c>
      <c r="F225" s="23">
        <v>8000000</v>
      </c>
      <c r="G225" s="15"/>
      <c r="H225" s="16">
        <f t="shared" si="7"/>
        <v>70000</v>
      </c>
      <c r="I225" s="36">
        <v>8070000</v>
      </c>
      <c r="J225" s="36">
        <f t="shared" si="8"/>
        <v>-58944.490000000224</v>
      </c>
      <c r="K225" s="36">
        <v>8011055.5099999998</v>
      </c>
    </row>
    <row r="226" spans="1:11" ht="25.5" hidden="1" outlineLevel="5" x14ac:dyDescent="0.25">
      <c r="A226" s="5" t="s">
        <v>205</v>
      </c>
      <c r="B226" s="17" t="s">
        <v>8</v>
      </c>
      <c r="C226" s="17" t="s">
        <v>196</v>
      </c>
      <c r="D226" s="17" t="s">
        <v>206</v>
      </c>
      <c r="E226" s="17"/>
      <c r="F226" s="23">
        <v>70000</v>
      </c>
      <c r="G226" s="15"/>
      <c r="H226" s="16">
        <f t="shared" si="7"/>
        <v>-70000</v>
      </c>
      <c r="I226" s="32"/>
      <c r="J226" s="36">
        <f t="shared" si="8"/>
        <v>0</v>
      </c>
      <c r="K226" s="36">
        <v>0</v>
      </c>
    </row>
    <row r="227" spans="1:11" ht="38.25" hidden="1" outlineLevel="6" x14ac:dyDescent="0.25">
      <c r="A227" s="5" t="s">
        <v>207</v>
      </c>
      <c r="B227" s="17" t="s">
        <v>8</v>
      </c>
      <c r="C227" s="17" t="s">
        <v>196</v>
      </c>
      <c r="D227" s="17" t="s">
        <v>208</v>
      </c>
      <c r="E227" s="17"/>
      <c r="F227" s="23">
        <v>70000</v>
      </c>
      <c r="G227" s="15"/>
      <c r="H227" s="16">
        <f t="shared" si="7"/>
        <v>-70000</v>
      </c>
      <c r="I227" s="32"/>
      <c r="J227" s="36">
        <f t="shared" si="8"/>
        <v>0</v>
      </c>
      <c r="K227" s="36">
        <v>0</v>
      </c>
    </row>
    <row r="228" spans="1:11" ht="25.5" hidden="1" outlineLevel="7" x14ac:dyDescent="0.25">
      <c r="A228" s="5" t="s">
        <v>23</v>
      </c>
      <c r="B228" s="17" t="s">
        <v>8</v>
      </c>
      <c r="C228" s="17" t="s">
        <v>196</v>
      </c>
      <c r="D228" s="17" t="s">
        <v>208</v>
      </c>
      <c r="E228" s="17" t="s">
        <v>24</v>
      </c>
      <c r="F228" s="23">
        <v>70000</v>
      </c>
      <c r="G228" s="15"/>
      <c r="H228" s="16">
        <f t="shared" si="7"/>
        <v>-70000</v>
      </c>
      <c r="I228" s="32"/>
      <c r="J228" s="36">
        <f t="shared" si="8"/>
        <v>0</v>
      </c>
      <c r="K228" s="36">
        <v>0</v>
      </c>
    </row>
    <row r="229" spans="1:11" ht="25.5" hidden="1" outlineLevel="7" x14ac:dyDescent="0.25">
      <c r="A229" s="5" t="s">
        <v>25</v>
      </c>
      <c r="B229" s="17" t="s">
        <v>8</v>
      </c>
      <c r="C229" s="17" t="s">
        <v>196</v>
      </c>
      <c r="D229" s="17" t="s">
        <v>208</v>
      </c>
      <c r="E229" s="17" t="s">
        <v>26</v>
      </c>
      <c r="F229" s="23">
        <v>70000</v>
      </c>
      <c r="G229" s="15"/>
      <c r="H229" s="16">
        <f t="shared" si="7"/>
        <v>-70000</v>
      </c>
      <c r="I229" s="32"/>
      <c r="J229" s="36">
        <f t="shared" si="8"/>
        <v>0</v>
      </c>
      <c r="K229" s="36">
        <v>0</v>
      </c>
    </row>
    <row r="230" spans="1:11" outlineLevel="2" x14ac:dyDescent="0.25">
      <c r="A230" s="5" t="s">
        <v>209</v>
      </c>
      <c r="B230" s="17" t="s">
        <v>8</v>
      </c>
      <c r="C230" s="17" t="s">
        <v>210</v>
      </c>
      <c r="D230" s="17"/>
      <c r="E230" s="17"/>
      <c r="F230" s="23">
        <v>30228247</v>
      </c>
      <c r="G230" s="15"/>
      <c r="H230" s="16">
        <f t="shared" ref="H230:H316" si="11">I230-F230</f>
        <v>20199856.159999996</v>
      </c>
      <c r="I230" s="32">
        <v>50428103.159999996</v>
      </c>
      <c r="J230" s="36">
        <f t="shared" si="8"/>
        <v>13604033.520000011</v>
      </c>
      <c r="K230" s="36">
        <f>K237+K260+K231</f>
        <v>64032136.680000007</v>
      </c>
    </row>
    <row r="231" spans="1:11" ht="38.25" outlineLevel="2" x14ac:dyDescent="0.25">
      <c r="A231" s="5" t="s">
        <v>65</v>
      </c>
      <c r="B231" s="17" t="s">
        <v>8</v>
      </c>
      <c r="C231" s="17" t="s">
        <v>210</v>
      </c>
      <c r="D231" s="17" t="s">
        <v>66</v>
      </c>
      <c r="E231" s="17"/>
      <c r="F231" s="23"/>
      <c r="G231" s="15"/>
      <c r="H231" s="16"/>
      <c r="I231" s="32">
        <v>0</v>
      </c>
      <c r="J231" s="36">
        <f t="shared" si="8"/>
        <v>886899</v>
      </c>
      <c r="K231" s="36">
        <f>K232</f>
        <v>886899</v>
      </c>
    </row>
    <row r="232" spans="1:11" ht="38.25" outlineLevel="2" x14ac:dyDescent="0.25">
      <c r="A232" s="5" t="s">
        <v>310</v>
      </c>
      <c r="B232" s="17" t="s">
        <v>8</v>
      </c>
      <c r="C232" s="17" t="s">
        <v>210</v>
      </c>
      <c r="D232" s="17" t="s">
        <v>311</v>
      </c>
      <c r="E232" s="17"/>
      <c r="F232" s="23"/>
      <c r="G232" s="15"/>
      <c r="H232" s="16"/>
      <c r="I232" s="32">
        <v>0</v>
      </c>
      <c r="J232" s="36">
        <f t="shared" si="8"/>
        <v>886899</v>
      </c>
      <c r="K232" s="36">
        <f>K233</f>
        <v>886899</v>
      </c>
    </row>
    <row r="233" spans="1:11" ht="51" outlineLevel="2" x14ac:dyDescent="0.25">
      <c r="A233" s="5" t="s">
        <v>312</v>
      </c>
      <c r="B233" s="17" t="s">
        <v>8</v>
      </c>
      <c r="C233" s="17" t="s">
        <v>210</v>
      </c>
      <c r="D233" s="17" t="s">
        <v>313</v>
      </c>
      <c r="E233" s="17"/>
      <c r="F233" s="23"/>
      <c r="G233" s="15"/>
      <c r="H233" s="16"/>
      <c r="I233" s="32">
        <v>0</v>
      </c>
      <c r="J233" s="36">
        <f t="shared" si="8"/>
        <v>886899</v>
      </c>
      <c r="K233" s="36">
        <f>K234</f>
        <v>886899</v>
      </c>
    </row>
    <row r="234" spans="1:11" ht="165.75" outlineLevel="2" x14ac:dyDescent="0.25">
      <c r="A234" s="5" t="s">
        <v>786</v>
      </c>
      <c r="B234" s="17" t="s">
        <v>8</v>
      </c>
      <c r="C234" s="17" t="s">
        <v>210</v>
      </c>
      <c r="D234" s="17" t="s">
        <v>315</v>
      </c>
      <c r="E234" s="17"/>
      <c r="F234" s="23"/>
      <c r="G234" s="15"/>
      <c r="H234" s="16"/>
      <c r="I234" s="32">
        <v>0</v>
      </c>
      <c r="J234" s="36">
        <f t="shared" si="8"/>
        <v>886899</v>
      </c>
      <c r="K234" s="36">
        <f>K235</f>
        <v>886899</v>
      </c>
    </row>
    <row r="235" spans="1:11" outlineLevel="2" x14ac:dyDescent="0.25">
      <c r="A235" s="5" t="s">
        <v>99</v>
      </c>
      <c r="B235" s="17" t="s">
        <v>8</v>
      </c>
      <c r="C235" s="17" t="s">
        <v>210</v>
      </c>
      <c r="D235" s="17" t="s">
        <v>315</v>
      </c>
      <c r="E235" s="17" t="s">
        <v>100</v>
      </c>
      <c r="F235" s="23"/>
      <c r="G235" s="15"/>
      <c r="H235" s="16"/>
      <c r="I235" s="32">
        <v>0</v>
      </c>
      <c r="J235" s="36">
        <f t="shared" si="8"/>
        <v>886899</v>
      </c>
      <c r="K235" s="36">
        <f>K236</f>
        <v>886899</v>
      </c>
    </row>
    <row r="236" spans="1:11" outlineLevel="2" x14ac:dyDescent="0.25">
      <c r="A236" s="5" t="s">
        <v>101</v>
      </c>
      <c r="B236" s="17" t="s">
        <v>8</v>
      </c>
      <c r="C236" s="17" t="s">
        <v>210</v>
      </c>
      <c r="D236" s="17" t="s">
        <v>315</v>
      </c>
      <c r="E236" s="17" t="s">
        <v>102</v>
      </c>
      <c r="F236" s="23"/>
      <c r="G236" s="15"/>
      <c r="H236" s="16"/>
      <c r="I236" s="32">
        <v>0</v>
      </c>
      <c r="J236" s="36">
        <f t="shared" si="8"/>
        <v>886899</v>
      </c>
      <c r="K236" s="36">
        <v>886899</v>
      </c>
    </row>
    <row r="237" spans="1:11" ht="25.5" outlineLevel="3" x14ac:dyDescent="0.25">
      <c r="A237" s="5" t="s">
        <v>211</v>
      </c>
      <c r="B237" s="17" t="s">
        <v>8</v>
      </c>
      <c r="C237" s="17" t="s">
        <v>210</v>
      </c>
      <c r="D237" s="17" t="s">
        <v>212</v>
      </c>
      <c r="E237" s="17"/>
      <c r="F237" s="23">
        <v>30228247</v>
      </c>
      <c r="G237" s="15"/>
      <c r="H237" s="16"/>
      <c r="I237" s="36">
        <f>I238+I255</f>
        <v>49428103.160000004</v>
      </c>
      <c r="J237" s="36">
        <f t="shared" si="8"/>
        <v>12770262.210000001</v>
      </c>
      <c r="K237" s="36">
        <f>K238+K255</f>
        <v>62198365.370000005</v>
      </c>
    </row>
    <row r="238" spans="1:11" ht="25.5" outlineLevel="4" x14ac:dyDescent="0.25">
      <c r="A238" s="5" t="s">
        <v>213</v>
      </c>
      <c r="B238" s="17" t="s">
        <v>8</v>
      </c>
      <c r="C238" s="17" t="s">
        <v>210</v>
      </c>
      <c r="D238" s="17" t="s">
        <v>214</v>
      </c>
      <c r="E238" s="17"/>
      <c r="F238" s="23">
        <v>29728247</v>
      </c>
      <c r="G238" s="15"/>
      <c r="H238" s="16">
        <f t="shared" si="11"/>
        <v>19199856.160000004</v>
      </c>
      <c r="I238" s="36">
        <f>I239</f>
        <v>48928103.160000004</v>
      </c>
      <c r="J238" s="36">
        <f t="shared" si="8"/>
        <v>12854569.170000002</v>
      </c>
      <c r="K238" s="36">
        <f>K239</f>
        <v>61782672.330000006</v>
      </c>
    </row>
    <row r="239" spans="1:11" ht="25.5" outlineLevel="5" x14ac:dyDescent="0.25">
      <c r="A239" s="5" t="s">
        <v>215</v>
      </c>
      <c r="B239" s="17" t="s">
        <v>8</v>
      </c>
      <c r="C239" s="17" t="s">
        <v>210</v>
      </c>
      <c r="D239" s="17" t="s">
        <v>216</v>
      </c>
      <c r="E239" s="17"/>
      <c r="F239" s="23">
        <v>29728247</v>
      </c>
      <c r="G239" s="15"/>
      <c r="H239" s="16">
        <v>0</v>
      </c>
      <c r="I239" s="36">
        <f>I240+I250+I248</f>
        <v>48928103.160000004</v>
      </c>
      <c r="J239" s="36">
        <f t="shared" si="8"/>
        <v>12854569.170000002</v>
      </c>
      <c r="K239" s="36">
        <f>K240+K250+K248+K245</f>
        <v>61782672.330000006</v>
      </c>
    </row>
    <row r="240" spans="1:11" ht="38.25" outlineLevel="6" x14ac:dyDescent="0.25">
      <c r="A240" s="5" t="s">
        <v>217</v>
      </c>
      <c r="B240" s="17" t="s">
        <v>8</v>
      </c>
      <c r="C240" s="17" t="s">
        <v>210</v>
      </c>
      <c r="D240" s="17" t="s">
        <v>218</v>
      </c>
      <c r="E240" s="17"/>
      <c r="F240" s="23">
        <v>24228247</v>
      </c>
      <c r="G240" s="15"/>
      <c r="H240" s="16"/>
      <c r="I240" s="36">
        <f>I241+I243</f>
        <v>29132282.600000001</v>
      </c>
      <c r="J240" s="36">
        <f>K240-I240</f>
        <v>0</v>
      </c>
      <c r="K240" s="36">
        <f>K241+K243</f>
        <v>29132282.600000001</v>
      </c>
    </row>
    <row r="241" spans="1:11" ht="25.5" outlineLevel="7" x14ac:dyDescent="0.25">
      <c r="A241" s="5" t="s">
        <v>23</v>
      </c>
      <c r="B241" s="17" t="s">
        <v>8</v>
      </c>
      <c r="C241" s="17" t="s">
        <v>210</v>
      </c>
      <c r="D241" s="17" t="s">
        <v>218</v>
      </c>
      <c r="E241" s="17" t="s">
        <v>24</v>
      </c>
      <c r="F241" s="23">
        <v>8144858.9500000002</v>
      </c>
      <c r="G241" s="15"/>
      <c r="H241" s="16">
        <f t="shared" si="11"/>
        <v>1232405.3799999999</v>
      </c>
      <c r="I241" s="36">
        <f>I242</f>
        <v>9377264.3300000001</v>
      </c>
      <c r="J241" s="36">
        <f t="shared" si="8"/>
        <v>0</v>
      </c>
      <c r="K241" s="36">
        <f>K242</f>
        <v>9377264.3300000001</v>
      </c>
    </row>
    <row r="242" spans="1:11" ht="25.5" outlineLevel="7" x14ac:dyDescent="0.25">
      <c r="A242" s="5" t="s">
        <v>25</v>
      </c>
      <c r="B242" s="17" t="s">
        <v>8</v>
      </c>
      <c r="C242" s="17" t="s">
        <v>210</v>
      </c>
      <c r="D242" s="17" t="s">
        <v>218</v>
      </c>
      <c r="E242" s="17" t="s">
        <v>26</v>
      </c>
      <c r="F242" s="23">
        <v>8144858.9500000002</v>
      </c>
      <c r="G242" s="15"/>
      <c r="H242" s="16">
        <f t="shared" si="11"/>
        <v>1232405.3799999999</v>
      </c>
      <c r="I242" s="36">
        <v>9377264.3300000001</v>
      </c>
      <c r="J242" s="36">
        <f t="shared" si="8"/>
        <v>0</v>
      </c>
      <c r="K242" s="36">
        <v>9377264.3300000001</v>
      </c>
    </row>
    <row r="243" spans="1:11" outlineLevel="7" x14ac:dyDescent="0.25">
      <c r="A243" s="5" t="s">
        <v>99</v>
      </c>
      <c r="B243" s="17" t="s">
        <v>8</v>
      </c>
      <c r="C243" s="17" t="s">
        <v>210</v>
      </c>
      <c r="D243" s="17" t="s">
        <v>218</v>
      </c>
      <c r="E243" s="17" t="s">
        <v>100</v>
      </c>
      <c r="F243" s="23">
        <v>16083388.050000001</v>
      </c>
      <c r="G243" s="15"/>
      <c r="H243" s="16">
        <f t="shared" si="11"/>
        <v>3671630.2199999988</v>
      </c>
      <c r="I243" s="36">
        <f>I244</f>
        <v>19755018.27</v>
      </c>
      <c r="J243" s="36">
        <f t="shared" si="8"/>
        <v>0</v>
      </c>
      <c r="K243" s="36">
        <f>K244</f>
        <v>19755018.27</v>
      </c>
    </row>
    <row r="244" spans="1:11" outlineLevel="7" x14ac:dyDescent="0.25">
      <c r="A244" s="5" t="s">
        <v>101</v>
      </c>
      <c r="B244" s="17" t="s">
        <v>8</v>
      </c>
      <c r="C244" s="17" t="s">
        <v>210</v>
      </c>
      <c r="D244" s="17" t="s">
        <v>218</v>
      </c>
      <c r="E244" s="17" t="s">
        <v>102</v>
      </c>
      <c r="F244" s="23">
        <v>16083388.050000001</v>
      </c>
      <c r="G244" s="15"/>
      <c r="H244" s="16">
        <f t="shared" si="11"/>
        <v>3671630.2199999988</v>
      </c>
      <c r="I244" s="36">
        <v>19755018.27</v>
      </c>
      <c r="J244" s="36">
        <f t="shared" si="8"/>
        <v>0</v>
      </c>
      <c r="K244" s="36">
        <v>19755018.27</v>
      </c>
    </row>
    <row r="245" spans="1:11" ht="38.25" outlineLevel="6" x14ac:dyDescent="0.25">
      <c r="A245" s="5" t="s">
        <v>219</v>
      </c>
      <c r="B245" s="17" t="s">
        <v>8</v>
      </c>
      <c r="C245" s="17" t="s">
        <v>210</v>
      </c>
      <c r="D245" s="17" t="s">
        <v>220</v>
      </c>
      <c r="E245" s="17"/>
      <c r="F245" s="23">
        <v>5500000</v>
      </c>
      <c r="G245" s="15"/>
      <c r="H245" s="16">
        <f t="shared" si="11"/>
        <v>-5500000</v>
      </c>
      <c r="I245" s="36"/>
      <c r="J245" s="36">
        <f t="shared" si="8"/>
        <v>10327133.390000001</v>
      </c>
      <c r="K245" s="36">
        <f>K246</f>
        <v>10327133.390000001</v>
      </c>
    </row>
    <row r="246" spans="1:11" ht="25.5" outlineLevel="7" x14ac:dyDescent="0.25">
      <c r="A246" s="5" t="s">
        <v>23</v>
      </c>
      <c r="B246" s="17" t="s">
        <v>8</v>
      </c>
      <c r="C246" s="17" t="s">
        <v>210</v>
      </c>
      <c r="D246" s="17" t="s">
        <v>220</v>
      </c>
      <c r="E246" s="17" t="s">
        <v>24</v>
      </c>
      <c r="F246" s="23">
        <v>5500000</v>
      </c>
      <c r="G246" s="15"/>
      <c r="H246" s="16">
        <f t="shared" si="11"/>
        <v>-5500000</v>
      </c>
      <c r="I246" s="36">
        <v>0</v>
      </c>
      <c r="J246" s="36">
        <f t="shared" si="8"/>
        <v>10327133.390000001</v>
      </c>
      <c r="K246" s="36">
        <f>K247</f>
        <v>10327133.390000001</v>
      </c>
    </row>
    <row r="247" spans="1:11" ht="25.5" outlineLevel="7" x14ac:dyDescent="0.25">
      <c r="A247" s="5" t="s">
        <v>25</v>
      </c>
      <c r="B247" s="17" t="s">
        <v>8</v>
      </c>
      <c r="C247" s="17" t="s">
        <v>210</v>
      </c>
      <c r="D247" s="17" t="s">
        <v>220</v>
      </c>
      <c r="E247" s="17" t="s">
        <v>26</v>
      </c>
      <c r="F247" s="23">
        <v>5500000</v>
      </c>
      <c r="G247" s="15"/>
      <c r="H247" s="16">
        <f t="shared" si="11"/>
        <v>-5500000</v>
      </c>
      <c r="I247" s="36">
        <v>0</v>
      </c>
      <c r="J247" s="36">
        <f t="shared" si="8"/>
        <v>10327133.390000001</v>
      </c>
      <c r="K247" s="36">
        <v>10327133.390000001</v>
      </c>
    </row>
    <row r="248" spans="1:11" outlineLevel="7" x14ac:dyDescent="0.25">
      <c r="A248" s="5" t="s">
        <v>99</v>
      </c>
      <c r="B248" s="17" t="s">
        <v>8</v>
      </c>
      <c r="C248" s="17" t="s">
        <v>210</v>
      </c>
      <c r="D248" s="17" t="s">
        <v>220</v>
      </c>
      <c r="E248" s="17" t="s">
        <v>100</v>
      </c>
      <c r="F248" s="23"/>
      <c r="G248" s="15"/>
      <c r="H248" s="16"/>
      <c r="I248" s="36">
        <f>I249</f>
        <v>8836206.2400000002</v>
      </c>
      <c r="J248" s="36">
        <f t="shared" si="8"/>
        <v>2527430.08</v>
      </c>
      <c r="K248" s="36">
        <f>K249</f>
        <v>11363636.32</v>
      </c>
    </row>
    <row r="249" spans="1:11" outlineLevel="7" x14ac:dyDescent="0.25">
      <c r="A249" s="5" t="s">
        <v>732</v>
      </c>
      <c r="B249" s="17" t="s">
        <v>8</v>
      </c>
      <c r="C249" s="17" t="s">
        <v>210</v>
      </c>
      <c r="D249" s="17" t="s">
        <v>220</v>
      </c>
      <c r="E249" s="17" t="s">
        <v>102</v>
      </c>
      <c r="F249" s="23"/>
      <c r="G249" s="15"/>
      <c r="H249" s="16"/>
      <c r="I249" s="36">
        <v>8836206.2400000002</v>
      </c>
      <c r="J249" s="36">
        <f t="shared" si="8"/>
        <v>2527430.08</v>
      </c>
      <c r="K249" s="36">
        <v>11363636.32</v>
      </c>
    </row>
    <row r="250" spans="1:11" ht="63.75" outlineLevel="7" x14ac:dyDescent="0.25">
      <c r="A250" s="5" t="s">
        <v>744</v>
      </c>
      <c r="B250" s="17" t="s">
        <v>8</v>
      </c>
      <c r="C250" s="17" t="s">
        <v>210</v>
      </c>
      <c r="D250" s="17" t="s">
        <v>746</v>
      </c>
      <c r="E250" s="17"/>
      <c r="F250" s="23"/>
      <c r="G250" s="15"/>
      <c r="H250" s="16"/>
      <c r="I250" s="36">
        <f>I251+I253</f>
        <v>10959614.32</v>
      </c>
      <c r="J250" s="36">
        <f t="shared" si="8"/>
        <v>5.6999999992549419</v>
      </c>
      <c r="K250" s="36">
        <f>K251+K253</f>
        <v>10959620.02</v>
      </c>
    </row>
    <row r="251" spans="1:11" ht="25.5" outlineLevel="7" x14ac:dyDescent="0.25">
      <c r="A251" s="5" t="s">
        <v>745</v>
      </c>
      <c r="B251" s="17" t="s">
        <v>8</v>
      </c>
      <c r="C251" s="17" t="s">
        <v>210</v>
      </c>
      <c r="D251" s="17" t="s">
        <v>746</v>
      </c>
      <c r="E251" s="17" t="s">
        <v>24</v>
      </c>
      <c r="F251" s="23"/>
      <c r="G251" s="15"/>
      <c r="H251" s="16"/>
      <c r="I251" s="36">
        <f>I252</f>
        <v>7522907.96</v>
      </c>
      <c r="J251" s="36">
        <f t="shared" si="8"/>
        <v>5.7000000001862645</v>
      </c>
      <c r="K251" s="36">
        <f>K252</f>
        <v>7522913.6600000001</v>
      </c>
    </row>
    <row r="252" spans="1:11" ht="25.5" outlineLevel="7" x14ac:dyDescent="0.25">
      <c r="A252" s="5" t="s">
        <v>25</v>
      </c>
      <c r="B252" s="17" t="s">
        <v>8</v>
      </c>
      <c r="C252" s="17" t="s">
        <v>210</v>
      </c>
      <c r="D252" s="17" t="s">
        <v>746</v>
      </c>
      <c r="E252" s="17" t="s">
        <v>26</v>
      </c>
      <c r="F252" s="23"/>
      <c r="G252" s="15"/>
      <c r="H252" s="16"/>
      <c r="I252" s="36">
        <v>7522907.96</v>
      </c>
      <c r="J252" s="36">
        <f t="shared" si="8"/>
        <v>5.7000000001862645</v>
      </c>
      <c r="K252" s="36">
        <v>7522913.6600000001</v>
      </c>
    </row>
    <row r="253" spans="1:11" outlineLevel="7" x14ac:dyDescent="0.25">
      <c r="A253" s="5" t="s">
        <v>99</v>
      </c>
      <c r="B253" s="17" t="s">
        <v>8</v>
      </c>
      <c r="C253" s="17" t="s">
        <v>210</v>
      </c>
      <c r="D253" s="17" t="s">
        <v>746</v>
      </c>
      <c r="E253" s="17" t="s">
        <v>100</v>
      </c>
      <c r="F253" s="23"/>
      <c r="G253" s="15"/>
      <c r="H253" s="16"/>
      <c r="I253" s="36">
        <f>I254</f>
        <v>3436706.36</v>
      </c>
      <c r="J253" s="36">
        <f t="shared" si="8"/>
        <v>0</v>
      </c>
      <c r="K253" s="36">
        <f>K254</f>
        <v>3436706.36</v>
      </c>
    </row>
    <row r="254" spans="1:11" outlineLevel="7" x14ac:dyDescent="0.25">
      <c r="A254" s="5" t="s">
        <v>732</v>
      </c>
      <c r="B254" s="17" t="s">
        <v>8</v>
      </c>
      <c r="C254" s="17" t="s">
        <v>210</v>
      </c>
      <c r="D254" s="17" t="s">
        <v>746</v>
      </c>
      <c r="E254" s="17" t="s">
        <v>102</v>
      </c>
      <c r="F254" s="23"/>
      <c r="G254" s="15"/>
      <c r="H254" s="16"/>
      <c r="I254" s="36">
        <v>3436706.36</v>
      </c>
      <c r="J254" s="36">
        <f t="shared" si="8"/>
        <v>0</v>
      </c>
      <c r="K254" s="36">
        <v>3436706.36</v>
      </c>
    </row>
    <row r="255" spans="1:11" ht="25.5" outlineLevel="4" x14ac:dyDescent="0.25">
      <c r="A255" s="5" t="s">
        <v>221</v>
      </c>
      <c r="B255" s="17" t="s">
        <v>8</v>
      </c>
      <c r="C255" s="17" t="s">
        <v>210</v>
      </c>
      <c r="D255" s="17" t="s">
        <v>222</v>
      </c>
      <c r="E255" s="17"/>
      <c r="F255" s="23">
        <v>500000</v>
      </c>
      <c r="G255" s="15"/>
      <c r="H255" s="16">
        <f t="shared" si="11"/>
        <v>0</v>
      </c>
      <c r="I255" s="36">
        <f>I256</f>
        <v>500000</v>
      </c>
      <c r="J255" s="36">
        <f t="shared" si="8"/>
        <v>-84306.960000000021</v>
      </c>
      <c r="K255" s="36">
        <f>K256</f>
        <v>415693.04</v>
      </c>
    </row>
    <row r="256" spans="1:11" ht="51" outlineLevel="5" x14ac:dyDescent="0.25">
      <c r="A256" s="5" t="s">
        <v>223</v>
      </c>
      <c r="B256" s="17" t="s">
        <v>8</v>
      </c>
      <c r="C256" s="17" t="s">
        <v>210</v>
      </c>
      <c r="D256" s="17" t="s">
        <v>224</v>
      </c>
      <c r="E256" s="17"/>
      <c r="F256" s="23">
        <v>500000</v>
      </c>
      <c r="G256" s="15"/>
      <c r="H256" s="16">
        <f t="shared" si="11"/>
        <v>0</v>
      </c>
      <c r="I256" s="36">
        <f>I257</f>
        <v>500000</v>
      </c>
      <c r="J256" s="36">
        <f t="shared" si="8"/>
        <v>-84306.960000000021</v>
      </c>
      <c r="K256" s="36">
        <f>K257</f>
        <v>415693.04</v>
      </c>
    </row>
    <row r="257" spans="1:11" ht="38.25" outlineLevel="6" x14ac:dyDescent="0.25">
      <c r="A257" s="5" t="s">
        <v>225</v>
      </c>
      <c r="B257" s="17" t="s">
        <v>8</v>
      </c>
      <c r="C257" s="17" t="s">
        <v>210</v>
      </c>
      <c r="D257" s="17" t="s">
        <v>226</v>
      </c>
      <c r="E257" s="17"/>
      <c r="F257" s="23">
        <v>500000</v>
      </c>
      <c r="G257" s="15"/>
      <c r="H257" s="16">
        <f t="shared" si="11"/>
        <v>0</v>
      </c>
      <c r="I257" s="36">
        <f>I258</f>
        <v>500000</v>
      </c>
      <c r="J257" s="36">
        <f t="shared" si="8"/>
        <v>-84306.960000000021</v>
      </c>
      <c r="K257" s="36">
        <f>K258</f>
        <v>415693.04</v>
      </c>
    </row>
    <row r="258" spans="1:11" ht="25.5" outlineLevel="7" x14ac:dyDescent="0.25">
      <c r="A258" s="5" t="s">
        <v>23</v>
      </c>
      <c r="B258" s="17" t="s">
        <v>8</v>
      </c>
      <c r="C258" s="17" t="s">
        <v>210</v>
      </c>
      <c r="D258" s="17" t="s">
        <v>226</v>
      </c>
      <c r="E258" s="17" t="s">
        <v>24</v>
      </c>
      <c r="F258" s="23">
        <v>500000</v>
      </c>
      <c r="G258" s="15"/>
      <c r="H258" s="16">
        <f t="shared" si="11"/>
        <v>0</v>
      </c>
      <c r="I258" s="36">
        <f>I259</f>
        <v>500000</v>
      </c>
      <c r="J258" s="36">
        <f t="shared" si="8"/>
        <v>-84306.960000000021</v>
      </c>
      <c r="K258" s="36">
        <f>K259</f>
        <v>415693.04</v>
      </c>
    </row>
    <row r="259" spans="1:11" ht="25.5" outlineLevel="7" x14ac:dyDescent="0.25">
      <c r="A259" s="5" t="s">
        <v>25</v>
      </c>
      <c r="B259" s="17" t="s">
        <v>8</v>
      </c>
      <c r="C259" s="17" t="s">
        <v>210</v>
      </c>
      <c r="D259" s="17" t="s">
        <v>226</v>
      </c>
      <c r="E259" s="17" t="s">
        <v>26</v>
      </c>
      <c r="F259" s="23">
        <v>500000</v>
      </c>
      <c r="G259" s="15"/>
      <c r="H259" s="16">
        <f t="shared" si="11"/>
        <v>0</v>
      </c>
      <c r="I259" s="36">
        <v>500000</v>
      </c>
      <c r="J259" s="36">
        <f t="shared" si="8"/>
        <v>-84306.960000000021</v>
      </c>
      <c r="K259" s="36">
        <v>415693.04</v>
      </c>
    </row>
    <row r="260" spans="1:11" ht="38.25" outlineLevel="7" x14ac:dyDescent="0.25">
      <c r="A260" s="5" t="s">
        <v>742</v>
      </c>
      <c r="B260" s="17" t="s">
        <v>8</v>
      </c>
      <c r="C260" s="17" t="s">
        <v>210</v>
      </c>
      <c r="D260" s="17" t="s">
        <v>325</v>
      </c>
      <c r="E260" s="17"/>
      <c r="F260" s="23"/>
      <c r="G260" s="15"/>
      <c r="H260" s="16"/>
      <c r="I260" s="36">
        <f>I261</f>
        <v>1000000</v>
      </c>
      <c r="J260" s="36">
        <f t="shared" si="8"/>
        <v>-53127.689999999944</v>
      </c>
      <c r="K260" s="36">
        <f>K261</f>
        <v>946872.31</v>
      </c>
    </row>
    <row r="261" spans="1:11" ht="25.5" outlineLevel="7" x14ac:dyDescent="0.25">
      <c r="A261" s="5" t="s">
        <v>728</v>
      </c>
      <c r="B261" s="17" t="s">
        <v>8</v>
      </c>
      <c r="C261" s="17" t="s">
        <v>210</v>
      </c>
      <c r="D261" s="17" t="s">
        <v>731</v>
      </c>
      <c r="E261" s="17"/>
      <c r="F261" s="23"/>
      <c r="G261" s="15"/>
      <c r="H261" s="16"/>
      <c r="I261" s="36">
        <f>I262</f>
        <v>1000000</v>
      </c>
      <c r="J261" s="36">
        <f t="shared" si="8"/>
        <v>-53127.689999999944</v>
      </c>
      <c r="K261" s="36">
        <f>K262</f>
        <v>946872.31</v>
      </c>
    </row>
    <row r="262" spans="1:11" ht="38.25" outlineLevel="7" x14ac:dyDescent="0.25">
      <c r="A262" s="5" t="s">
        <v>743</v>
      </c>
      <c r="B262" s="17" t="s">
        <v>8</v>
      </c>
      <c r="C262" s="17" t="s">
        <v>210</v>
      </c>
      <c r="D262" s="17" t="s">
        <v>730</v>
      </c>
      <c r="E262" s="17"/>
      <c r="F262" s="23"/>
      <c r="G262" s="15"/>
      <c r="H262" s="16"/>
      <c r="I262" s="36">
        <f>I263</f>
        <v>1000000</v>
      </c>
      <c r="J262" s="36">
        <f t="shared" si="8"/>
        <v>-53127.689999999944</v>
      </c>
      <c r="K262" s="36">
        <f>K263</f>
        <v>946872.31</v>
      </c>
    </row>
    <row r="263" spans="1:11" outlineLevel="7" x14ac:dyDescent="0.25">
      <c r="A263" s="5" t="s">
        <v>99</v>
      </c>
      <c r="B263" s="17" t="s">
        <v>8</v>
      </c>
      <c r="C263" s="17" t="s">
        <v>210</v>
      </c>
      <c r="D263" s="17" t="s">
        <v>730</v>
      </c>
      <c r="E263" s="17" t="s">
        <v>100</v>
      </c>
      <c r="F263" s="23"/>
      <c r="G263" s="15"/>
      <c r="H263" s="16"/>
      <c r="I263" s="36">
        <f>I264</f>
        <v>1000000</v>
      </c>
      <c r="J263" s="36">
        <f t="shared" si="8"/>
        <v>-53127.689999999944</v>
      </c>
      <c r="K263" s="36">
        <f>K264</f>
        <v>946872.31</v>
      </c>
    </row>
    <row r="264" spans="1:11" outlineLevel="7" x14ac:dyDescent="0.25">
      <c r="A264" s="5" t="s">
        <v>732</v>
      </c>
      <c r="B264" s="17" t="s">
        <v>8</v>
      </c>
      <c r="C264" s="17" t="s">
        <v>210</v>
      </c>
      <c r="D264" s="17" t="s">
        <v>730</v>
      </c>
      <c r="E264" s="17" t="s">
        <v>102</v>
      </c>
      <c r="F264" s="23"/>
      <c r="G264" s="15"/>
      <c r="H264" s="16"/>
      <c r="I264" s="36">
        <v>1000000</v>
      </c>
      <c r="J264" s="36">
        <f t="shared" si="8"/>
        <v>-53127.689999999944</v>
      </c>
      <c r="K264" s="36">
        <v>946872.31</v>
      </c>
    </row>
    <row r="265" spans="1:11" outlineLevel="2" x14ac:dyDescent="0.25">
      <c r="A265" s="5" t="s">
        <v>227</v>
      </c>
      <c r="B265" s="17" t="s">
        <v>8</v>
      </c>
      <c r="C265" s="17" t="s">
        <v>228</v>
      </c>
      <c r="D265" s="17"/>
      <c r="E265" s="17"/>
      <c r="F265" s="23">
        <v>930000</v>
      </c>
      <c r="G265" s="15"/>
      <c r="H265" s="16">
        <f t="shared" si="11"/>
        <v>-450000</v>
      </c>
      <c r="I265" s="36">
        <f>I266</f>
        <v>480000</v>
      </c>
      <c r="J265" s="36">
        <f t="shared" si="8"/>
        <v>54857.209999999963</v>
      </c>
      <c r="K265" s="36">
        <f>K266</f>
        <v>534857.21</v>
      </c>
    </row>
    <row r="266" spans="1:11" ht="51" outlineLevel="3" x14ac:dyDescent="0.25">
      <c r="A266" s="5" t="s">
        <v>13</v>
      </c>
      <c r="B266" s="17" t="s">
        <v>8</v>
      </c>
      <c r="C266" s="17" t="s">
        <v>228</v>
      </c>
      <c r="D266" s="17" t="s">
        <v>14</v>
      </c>
      <c r="E266" s="17"/>
      <c r="F266" s="23">
        <v>480000</v>
      </c>
      <c r="G266" s="15"/>
      <c r="H266" s="16">
        <f t="shared" si="11"/>
        <v>0</v>
      </c>
      <c r="I266" s="36">
        <f>I267</f>
        <v>480000</v>
      </c>
      <c r="J266" s="36">
        <f t="shared" ref="J266:J329" si="12">K266-I266</f>
        <v>54857.209999999963</v>
      </c>
      <c r="K266" s="36">
        <f>K267</f>
        <v>534857.21</v>
      </c>
    </row>
    <row r="267" spans="1:11" ht="38.25" outlineLevel="5" x14ac:dyDescent="0.25">
      <c r="A267" s="5" t="s">
        <v>229</v>
      </c>
      <c r="B267" s="17" t="s">
        <v>8</v>
      </c>
      <c r="C267" s="17" t="s">
        <v>228</v>
      </c>
      <c r="D267" s="17" t="s">
        <v>230</v>
      </c>
      <c r="E267" s="17"/>
      <c r="F267" s="23">
        <v>480000</v>
      </c>
      <c r="G267" s="15"/>
      <c r="H267" s="16">
        <f t="shared" si="11"/>
        <v>0</v>
      </c>
      <c r="I267" s="36">
        <f>I268</f>
        <v>480000</v>
      </c>
      <c r="J267" s="36">
        <f t="shared" si="12"/>
        <v>54857.209999999963</v>
      </c>
      <c r="K267" s="36">
        <f>K268</f>
        <v>534857.21</v>
      </c>
    </row>
    <row r="268" spans="1:11" outlineLevel="6" x14ac:dyDescent="0.25">
      <c r="A268" s="5" t="s">
        <v>231</v>
      </c>
      <c r="B268" s="17" t="s">
        <v>8</v>
      </c>
      <c r="C268" s="17" t="s">
        <v>228</v>
      </c>
      <c r="D268" s="17" t="s">
        <v>232</v>
      </c>
      <c r="E268" s="17"/>
      <c r="F268" s="23">
        <v>480000</v>
      </c>
      <c r="G268" s="15"/>
      <c r="H268" s="16">
        <f t="shared" si="11"/>
        <v>0</v>
      </c>
      <c r="I268" s="36">
        <f>I269</f>
        <v>480000</v>
      </c>
      <c r="J268" s="36">
        <f t="shared" si="12"/>
        <v>54857.209999999963</v>
      </c>
      <c r="K268" s="36">
        <f>K269</f>
        <v>534857.21</v>
      </c>
    </row>
    <row r="269" spans="1:11" ht="25.5" outlineLevel="7" x14ac:dyDescent="0.25">
      <c r="A269" s="5" t="s">
        <v>23</v>
      </c>
      <c r="B269" s="17" t="s">
        <v>8</v>
      </c>
      <c r="C269" s="17" t="s">
        <v>228</v>
      </c>
      <c r="D269" s="17" t="s">
        <v>232</v>
      </c>
      <c r="E269" s="17" t="s">
        <v>24</v>
      </c>
      <c r="F269" s="23">
        <v>480000</v>
      </c>
      <c r="G269" s="15"/>
      <c r="H269" s="16">
        <f t="shared" si="11"/>
        <v>0</v>
      </c>
      <c r="I269" s="36">
        <f>I270</f>
        <v>480000</v>
      </c>
      <c r="J269" s="36">
        <f t="shared" si="12"/>
        <v>54857.209999999963</v>
      </c>
      <c r="K269" s="36">
        <f>K270</f>
        <v>534857.21</v>
      </c>
    </row>
    <row r="270" spans="1:11" ht="25.5" outlineLevel="7" x14ac:dyDescent="0.25">
      <c r="A270" s="5" t="s">
        <v>25</v>
      </c>
      <c r="B270" s="17" t="s">
        <v>8</v>
      </c>
      <c r="C270" s="17" t="s">
        <v>228</v>
      </c>
      <c r="D270" s="17" t="s">
        <v>232</v>
      </c>
      <c r="E270" s="17" t="s">
        <v>26</v>
      </c>
      <c r="F270" s="23">
        <v>480000</v>
      </c>
      <c r="G270" s="15"/>
      <c r="H270" s="16">
        <f t="shared" si="11"/>
        <v>0</v>
      </c>
      <c r="I270" s="36">
        <v>480000</v>
      </c>
      <c r="J270" s="36">
        <f t="shared" si="12"/>
        <v>54857.209999999963</v>
      </c>
      <c r="K270" s="36">
        <v>534857.21</v>
      </c>
    </row>
    <row r="271" spans="1:11" outlineLevel="7" x14ac:dyDescent="0.25">
      <c r="A271" s="5" t="s">
        <v>241</v>
      </c>
      <c r="B271" s="17" t="s">
        <v>8</v>
      </c>
      <c r="C271" s="17" t="s">
        <v>242</v>
      </c>
      <c r="D271" s="17"/>
      <c r="E271" s="17"/>
      <c r="F271" s="23">
        <v>4559456.2</v>
      </c>
      <c r="G271" s="15"/>
      <c r="H271" s="16">
        <f t="shared" si="11"/>
        <v>881795.45000000019</v>
      </c>
      <c r="I271" s="36">
        <f>I272+I279+I283+I289+I298+I304+I308</f>
        <v>5441251.6500000004</v>
      </c>
      <c r="J271" s="36">
        <f t="shared" si="12"/>
        <v>-2040866.12</v>
      </c>
      <c r="K271" s="36">
        <f>K272+K279+K283+K289+K298+K304+K308</f>
        <v>3400385.5300000003</v>
      </c>
    </row>
    <row r="272" spans="1:11" ht="25.5" outlineLevel="3" x14ac:dyDescent="0.25">
      <c r="A272" s="5" t="s">
        <v>233</v>
      </c>
      <c r="B272" s="17" t="s">
        <v>8</v>
      </c>
      <c r="C272" s="17" t="s">
        <v>242</v>
      </c>
      <c r="D272" s="17" t="s">
        <v>234</v>
      </c>
      <c r="E272" s="17"/>
      <c r="F272" s="23">
        <v>450000</v>
      </c>
      <c r="G272" s="15"/>
      <c r="H272" s="16">
        <f t="shared" si="11"/>
        <v>0</v>
      </c>
      <c r="I272" s="36">
        <f>I273</f>
        <v>450000</v>
      </c>
      <c r="J272" s="36">
        <f t="shared" si="12"/>
        <v>-122587.78000000003</v>
      </c>
      <c r="K272" s="36">
        <f>K273</f>
        <v>327412.21999999997</v>
      </c>
    </row>
    <row r="273" spans="1:11" ht="25.5" outlineLevel="4" x14ac:dyDescent="0.25">
      <c r="A273" s="5" t="s">
        <v>235</v>
      </c>
      <c r="B273" s="17" t="s">
        <v>8</v>
      </c>
      <c r="C273" s="17" t="s">
        <v>242</v>
      </c>
      <c r="D273" s="17" t="s">
        <v>236</v>
      </c>
      <c r="E273" s="17"/>
      <c r="F273" s="23">
        <v>450000</v>
      </c>
      <c r="G273" s="15"/>
      <c r="H273" s="16">
        <f t="shared" si="11"/>
        <v>0</v>
      </c>
      <c r="I273" s="36">
        <f>I274</f>
        <v>450000</v>
      </c>
      <c r="J273" s="36">
        <f t="shared" si="12"/>
        <v>-122587.78000000003</v>
      </c>
      <c r="K273" s="36">
        <f>K274</f>
        <v>327412.21999999997</v>
      </c>
    </row>
    <row r="274" spans="1:11" ht="38.25" outlineLevel="5" x14ac:dyDescent="0.25">
      <c r="A274" s="5" t="s">
        <v>237</v>
      </c>
      <c r="B274" s="17" t="s">
        <v>8</v>
      </c>
      <c r="C274" s="17" t="s">
        <v>242</v>
      </c>
      <c r="D274" s="17" t="s">
        <v>238</v>
      </c>
      <c r="E274" s="17"/>
      <c r="F274" s="23">
        <v>450000</v>
      </c>
      <c r="G274" s="15"/>
      <c r="H274" s="16">
        <f t="shared" si="11"/>
        <v>0</v>
      </c>
      <c r="I274" s="36">
        <f>I275</f>
        <v>450000</v>
      </c>
      <c r="J274" s="36">
        <f t="shared" si="12"/>
        <v>-122587.78000000003</v>
      </c>
      <c r="K274" s="36">
        <f>K275</f>
        <v>327412.21999999997</v>
      </c>
    </row>
    <row r="275" spans="1:11" ht="25.5" outlineLevel="6" x14ac:dyDescent="0.25">
      <c r="A275" s="5" t="s">
        <v>239</v>
      </c>
      <c r="B275" s="17" t="s">
        <v>8</v>
      </c>
      <c r="C275" s="17" t="s">
        <v>242</v>
      </c>
      <c r="D275" s="17" t="s">
        <v>240</v>
      </c>
      <c r="E275" s="17"/>
      <c r="F275" s="23">
        <v>450000</v>
      </c>
      <c r="G275" s="15"/>
      <c r="H275" s="16">
        <f t="shared" si="11"/>
        <v>0</v>
      </c>
      <c r="I275" s="36">
        <f>I276</f>
        <v>450000</v>
      </c>
      <c r="J275" s="36">
        <f t="shared" si="12"/>
        <v>-122587.78000000003</v>
      </c>
      <c r="K275" s="36">
        <f>K276</f>
        <v>327412.21999999997</v>
      </c>
    </row>
    <row r="276" spans="1:11" ht="25.5" outlineLevel="7" x14ac:dyDescent="0.25">
      <c r="A276" s="5" t="s">
        <v>23</v>
      </c>
      <c r="B276" s="17" t="s">
        <v>8</v>
      </c>
      <c r="C276" s="17" t="s">
        <v>242</v>
      </c>
      <c r="D276" s="17" t="s">
        <v>240</v>
      </c>
      <c r="E276" s="17" t="s">
        <v>24</v>
      </c>
      <c r="F276" s="23">
        <v>450000</v>
      </c>
      <c r="G276" s="15"/>
      <c r="H276" s="16">
        <f t="shared" si="11"/>
        <v>0</v>
      </c>
      <c r="I276" s="36">
        <f>I277</f>
        <v>450000</v>
      </c>
      <c r="J276" s="36">
        <f t="shared" si="12"/>
        <v>-122587.78000000003</v>
      </c>
      <c r="K276" s="36">
        <f>K277</f>
        <v>327412.21999999997</v>
      </c>
    </row>
    <row r="277" spans="1:11" ht="25.5" outlineLevel="7" x14ac:dyDescent="0.25">
      <c r="A277" s="5" t="s">
        <v>25</v>
      </c>
      <c r="B277" s="17" t="s">
        <v>8</v>
      </c>
      <c r="C277" s="17" t="s">
        <v>242</v>
      </c>
      <c r="D277" s="17" t="s">
        <v>240</v>
      </c>
      <c r="E277" s="17" t="s">
        <v>26</v>
      </c>
      <c r="F277" s="23">
        <v>450000</v>
      </c>
      <c r="G277" s="15"/>
      <c r="H277" s="16">
        <f t="shared" si="11"/>
        <v>0</v>
      </c>
      <c r="I277" s="36">
        <v>450000</v>
      </c>
      <c r="J277" s="36">
        <f t="shared" si="12"/>
        <v>-122587.78000000003</v>
      </c>
      <c r="K277" s="36">
        <v>327412.21999999997</v>
      </c>
    </row>
    <row r="278" spans="1:11" hidden="1" outlineLevel="2" x14ac:dyDescent="0.25">
      <c r="A278" s="5"/>
      <c r="B278" s="17"/>
      <c r="C278" s="17"/>
      <c r="D278" s="17"/>
      <c r="E278" s="17"/>
      <c r="F278" s="23"/>
      <c r="G278" s="15"/>
      <c r="H278" s="16"/>
      <c r="I278" s="36"/>
      <c r="J278" s="36">
        <f t="shared" si="12"/>
        <v>0</v>
      </c>
      <c r="K278" s="36"/>
    </row>
    <row r="279" spans="1:11" ht="25.5" outlineLevel="3" x14ac:dyDescent="0.25">
      <c r="A279" s="5" t="s">
        <v>243</v>
      </c>
      <c r="B279" s="17" t="s">
        <v>8</v>
      </c>
      <c r="C279" s="17" t="s">
        <v>242</v>
      </c>
      <c r="D279" s="17" t="s">
        <v>244</v>
      </c>
      <c r="E279" s="17"/>
      <c r="F279" s="23">
        <v>111435</v>
      </c>
      <c r="G279" s="15"/>
      <c r="H279" s="16">
        <f t="shared" si="11"/>
        <v>0</v>
      </c>
      <c r="I279" s="36">
        <f>I280</f>
        <v>111435</v>
      </c>
      <c r="J279" s="36">
        <f t="shared" si="12"/>
        <v>0</v>
      </c>
      <c r="K279" s="36">
        <f>K280</f>
        <v>111435</v>
      </c>
    </row>
    <row r="280" spans="1:11" ht="38.25" outlineLevel="6" x14ac:dyDescent="0.25">
      <c r="A280" s="5" t="s">
        <v>245</v>
      </c>
      <c r="B280" s="17" t="s">
        <v>8</v>
      </c>
      <c r="C280" s="17" t="s">
        <v>242</v>
      </c>
      <c r="D280" s="17" t="s">
        <v>246</v>
      </c>
      <c r="E280" s="17"/>
      <c r="F280" s="23">
        <v>111435</v>
      </c>
      <c r="G280" s="15"/>
      <c r="H280" s="16">
        <f t="shared" si="11"/>
        <v>0</v>
      </c>
      <c r="I280" s="36">
        <f>I281</f>
        <v>111435</v>
      </c>
      <c r="J280" s="36">
        <f t="shared" si="12"/>
        <v>0</v>
      </c>
      <c r="K280" s="36">
        <f>K281</f>
        <v>111435</v>
      </c>
    </row>
    <row r="281" spans="1:11" ht="25.5" outlineLevel="7" x14ac:dyDescent="0.25">
      <c r="A281" s="5" t="s">
        <v>23</v>
      </c>
      <c r="B281" s="17" t="s">
        <v>8</v>
      </c>
      <c r="C281" s="17" t="s">
        <v>242</v>
      </c>
      <c r="D281" s="17" t="s">
        <v>246</v>
      </c>
      <c r="E281" s="17" t="s">
        <v>24</v>
      </c>
      <c r="F281" s="23">
        <v>111435</v>
      </c>
      <c r="G281" s="15"/>
      <c r="H281" s="16">
        <f t="shared" si="11"/>
        <v>0</v>
      </c>
      <c r="I281" s="36">
        <f>I282</f>
        <v>111435</v>
      </c>
      <c r="J281" s="36">
        <f t="shared" si="12"/>
        <v>0</v>
      </c>
      <c r="K281" s="36">
        <f>K282</f>
        <v>111435</v>
      </c>
    </row>
    <row r="282" spans="1:11" ht="25.5" outlineLevel="7" x14ac:dyDescent="0.25">
      <c r="A282" s="5" t="s">
        <v>25</v>
      </c>
      <c r="B282" s="17" t="s">
        <v>8</v>
      </c>
      <c r="C282" s="17" t="s">
        <v>242</v>
      </c>
      <c r="D282" s="17" t="s">
        <v>246</v>
      </c>
      <c r="E282" s="17" t="s">
        <v>26</v>
      </c>
      <c r="F282" s="23">
        <v>111435</v>
      </c>
      <c r="G282" s="15"/>
      <c r="H282" s="16">
        <f t="shared" si="11"/>
        <v>0</v>
      </c>
      <c r="I282" s="36">
        <v>111435</v>
      </c>
      <c r="J282" s="36">
        <f t="shared" si="12"/>
        <v>0</v>
      </c>
      <c r="K282" s="36">
        <v>111435</v>
      </c>
    </row>
    <row r="283" spans="1:11" ht="25.5" outlineLevel="3" x14ac:dyDescent="0.25">
      <c r="A283" s="5" t="s">
        <v>197</v>
      </c>
      <c r="B283" s="17" t="s">
        <v>8</v>
      </c>
      <c r="C283" s="17" t="s">
        <v>242</v>
      </c>
      <c r="D283" s="17" t="s">
        <v>198</v>
      </c>
      <c r="E283" s="17"/>
      <c r="F283" s="23">
        <v>90000</v>
      </c>
      <c r="G283" s="15"/>
      <c r="H283" s="16">
        <f t="shared" si="11"/>
        <v>0</v>
      </c>
      <c r="I283" s="36">
        <f>I284</f>
        <v>90000</v>
      </c>
      <c r="J283" s="36">
        <f t="shared" si="12"/>
        <v>-2700</v>
      </c>
      <c r="K283" s="36">
        <f>K284</f>
        <v>87300</v>
      </c>
    </row>
    <row r="284" spans="1:11" ht="25.5" outlineLevel="4" x14ac:dyDescent="0.25">
      <c r="A284" s="5" t="s">
        <v>247</v>
      </c>
      <c r="B284" s="17" t="s">
        <v>8</v>
      </c>
      <c r="C284" s="17" t="s">
        <v>242</v>
      </c>
      <c r="D284" s="17" t="s">
        <v>248</v>
      </c>
      <c r="E284" s="17"/>
      <c r="F284" s="23">
        <v>90000</v>
      </c>
      <c r="G284" s="15"/>
      <c r="H284" s="16">
        <f t="shared" si="11"/>
        <v>0</v>
      </c>
      <c r="I284" s="36">
        <f>I285</f>
        <v>90000</v>
      </c>
      <c r="J284" s="36">
        <f t="shared" si="12"/>
        <v>-2700</v>
      </c>
      <c r="K284" s="36">
        <f>K285</f>
        <v>87300</v>
      </c>
    </row>
    <row r="285" spans="1:11" ht="25.5" outlineLevel="5" x14ac:dyDescent="0.25">
      <c r="A285" s="5" t="s">
        <v>249</v>
      </c>
      <c r="B285" s="17" t="s">
        <v>8</v>
      </c>
      <c r="C285" s="17" t="s">
        <v>242</v>
      </c>
      <c r="D285" s="17" t="s">
        <v>250</v>
      </c>
      <c r="E285" s="17"/>
      <c r="F285" s="23">
        <v>90000</v>
      </c>
      <c r="G285" s="15"/>
      <c r="H285" s="16">
        <f t="shared" si="11"/>
        <v>0</v>
      </c>
      <c r="I285" s="36">
        <f>I286</f>
        <v>90000</v>
      </c>
      <c r="J285" s="36">
        <f t="shared" si="12"/>
        <v>-2700</v>
      </c>
      <c r="K285" s="36">
        <f>K286</f>
        <v>87300</v>
      </c>
    </row>
    <row r="286" spans="1:11" ht="25.5" outlineLevel="6" x14ac:dyDescent="0.25">
      <c r="A286" s="5" t="s">
        <v>251</v>
      </c>
      <c r="B286" s="17" t="s">
        <v>8</v>
      </c>
      <c r="C286" s="17" t="s">
        <v>242</v>
      </c>
      <c r="D286" s="17" t="s">
        <v>252</v>
      </c>
      <c r="E286" s="17"/>
      <c r="F286" s="23">
        <v>90000</v>
      </c>
      <c r="G286" s="15"/>
      <c r="H286" s="16">
        <f t="shared" si="11"/>
        <v>0</v>
      </c>
      <c r="I286" s="36">
        <f>I287</f>
        <v>90000</v>
      </c>
      <c r="J286" s="36">
        <f t="shared" si="12"/>
        <v>-2700</v>
      </c>
      <c r="K286" s="36">
        <f>K287</f>
        <v>87300</v>
      </c>
    </row>
    <row r="287" spans="1:11" ht="25.5" outlineLevel="7" x14ac:dyDescent="0.25">
      <c r="A287" s="5" t="s">
        <v>23</v>
      </c>
      <c r="B287" s="17" t="s">
        <v>8</v>
      </c>
      <c r="C287" s="17" t="s">
        <v>242</v>
      </c>
      <c r="D287" s="17" t="s">
        <v>252</v>
      </c>
      <c r="E287" s="17" t="s">
        <v>24</v>
      </c>
      <c r="F287" s="23">
        <v>90000</v>
      </c>
      <c r="G287" s="15"/>
      <c r="H287" s="16">
        <f t="shared" si="11"/>
        <v>0</v>
      </c>
      <c r="I287" s="36">
        <f>I288</f>
        <v>90000</v>
      </c>
      <c r="J287" s="36">
        <f t="shared" si="12"/>
        <v>-2700</v>
      </c>
      <c r="K287" s="36">
        <f>K288</f>
        <v>87300</v>
      </c>
    </row>
    <row r="288" spans="1:11" ht="25.5" outlineLevel="7" x14ac:dyDescent="0.25">
      <c r="A288" s="5" t="s">
        <v>25</v>
      </c>
      <c r="B288" s="17" t="s">
        <v>8</v>
      </c>
      <c r="C288" s="17" t="s">
        <v>242</v>
      </c>
      <c r="D288" s="17" t="s">
        <v>252</v>
      </c>
      <c r="E288" s="17" t="s">
        <v>26</v>
      </c>
      <c r="F288" s="23">
        <v>90000</v>
      </c>
      <c r="G288" s="15"/>
      <c r="H288" s="16">
        <f t="shared" si="11"/>
        <v>0</v>
      </c>
      <c r="I288" s="36">
        <v>90000</v>
      </c>
      <c r="J288" s="36">
        <f t="shared" si="12"/>
        <v>-2700</v>
      </c>
      <c r="K288" s="36">
        <v>87300</v>
      </c>
    </row>
    <row r="289" spans="1:11" ht="38.25" outlineLevel="3" x14ac:dyDescent="0.25">
      <c r="A289" s="5" t="s">
        <v>253</v>
      </c>
      <c r="B289" s="17" t="s">
        <v>8</v>
      </c>
      <c r="C289" s="17" t="s">
        <v>242</v>
      </c>
      <c r="D289" s="17" t="s">
        <v>254</v>
      </c>
      <c r="E289" s="17"/>
      <c r="F289" s="23">
        <v>600000</v>
      </c>
      <c r="G289" s="15"/>
      <c r="H289" s="16">
        <f t="shared" si="11"/>
        <v>0</v>
      </c>
      <c r="I289" s="36">
        <f>I290+I294</f>
        <v>600000</v>
      </c>
      <c r="J289" s="36">
        <f t="shared" si="12"/>
        <v>-317340.64</v>
      </c>
      <c r="K289" s="36">
        <f>K290+K294</f>
        <v>282659.36</v>
      </c>
    </row>
    <row r="290" spans="1:11" ht="63.75" outlineLevel="5" x14ac:dyDescent="0.25">
      <c r="A290" s="5" t="s">
        <v>255</v>
      </c>
      <c r="B290" s="17" t="s">
        <v>8</v>
      </c>
      <c r="C290" s="17" t="s">
        <v>242</v>
      </c>
      <c r="D290" s="17" t="s">
        <v>256</v>
      </c>
      <c r="E290" s="17"/>
      <c r="F290" s="23">
        <v>300000</v>
      </c>
      <c r="G290" s="15"/>
      <c r="H290" s="16">
        <f t="shared" si="11"/>
        <v>0</v>
      </c>
      <c r="I290" s="36">
        <f>I291</f>
        <v>300000</v>
      </c>
      <c r="J290" s="36">
        <f t="shared" si="12"/>
        <v>-213610.97999999998</v>
      </c>
      <c r="K290" s="36">
        <f>K291</f>
        <v>86389.02</v>
      </c>
    </row>
    <row r="291" spans="1:11" ht="25.5" outlineLevel="6" x14ac:dyDescent="0.25">
      <c r="A291" s="5" t="s">
        <v>257</v>
      </c>
      <c r="B291" s="17" t="s">
        <v>8</v>
      </c>
      <c r="C291" s="17" t="s">
        <v>242</v>
      </c>
      <c r="D291" s="17" t="s">
        <v>258</v>
      </c>
      <c r="E291" s="17"/>
      <c r="F291" s="23">
        <v>300000</v>
      </c>
      <c r="G291" s="15"/>
      <c r="H291" s="16">
        <f t="shared" si="11"/>
        <v>0</v>
      </c>
      <c r="I291" s="36">
        <f>I292</f>
        <v>300000</v>
      </c>
      <c r="J291" s="36">
        <f t="shared" si="12"/>
        <v>-213610.97999999998</v>
      </c>
      <c r="K291" s="36">
        <f>K292</f>
        <v>86389.02</v>
      </c>
    </row>
    <row r="292" spans="1:11" ht="25.5" outlineLevel="7" x14ac:dyDescent="0.25">
      <c r="A292" s="5" t="s">
        <v>23</v>
      </c>
      <c r="B292" s="17" t="s">
        <v>8</v>
      </c>
      <c r="C292" s="17" t="s">
        <v>242</v>
      </c>
      <c r="D292" s="17" t="s">
        <v>258</v>
      </c>
      <c r="E292" s="17" t="s">
        <v>24</v>
      </c>
      <c r="F292" s="23">
        <v>300000</v>
      </c>
      <c r="G292" s="15"/>
      <c r="H292" s="16">
        <f t="shared" si="11"/>
        <v>0</v>
      </c>
      <c r="I292" s="36">
        <f>I293</f>
        <v>300000</v>
      </c>
      <c r="J292" s="36">
        <f t="shared" si="12"/>
        <v>-213610.97999999998</v>
      </c>
      <c r="K292" s="36">
        <f>K293</f>
        <v>86389.02</v>
      </c>
    </row>
    <row r="293" spans="1:11" ht="25.5" outlineLevel="7" x14ac:dyDescent="0.25">
      <c r="A293" s="5" t="s">
        <v>25</v>
      </c>
      <c r="B293" s="17" t="s">
        <v>8</v>
      </c>
      <c r="C293" s="17" t="s">
        <v>242</v>
      </c>
      <c r="D293" s="17" t="s">
        <v>258</v>
      </c>
      <c r="E293" s="17" t="s">
        <v>26</v>
      </c>
      <c r="F293" s="23">
        <v>300000</v>
      </c>
      <c r="G293" s="15"/>
      <c r="H293" s="16">
        <f t="shared" si="11"/>
        <v>0</v>
      </c>
      <c r="I293" s="36">
        <v>300000</v>
      </c>
      <c r="J293" s="36">
        <f t="shared" si="12"/>
        <v>-213610.97999999998</v>
      </c>
      <c r="K293" s="36">
        <v>86389.02</v>
      </c>
    </row>
    <row r="294" spans="1:11" ht="63.75" outlineLevel="5" x14ac:dyDescent="0.25">
      <c r="A294" s="5" t="s">
        <v>259</v>
      </c>
      <c r="B294" s="17" t="s">
        <v>8</v>
      </c>
      <c r="C294" s="17" t="s">
        <v>242</v>
      </c>
      <c r="D294" s="17" t="s">
        <v>260</v>
      </c>
      <c r="E294" s="17"/>
      <c r="F294" s="23">
        <v>300000</v>
      </c>
      <c r="G294" s="15"/>
      <c r="H294" s="16">
        <f t="shared" si="11"/>
        <v>0</v>
      </c>
      <c r="I294" s="36">
        <f>I295</f>
        <v>300000</v>
      </c>
      <c r="J294" s="36">
        <f t="shared" si="12"/>
        <v>-103729.66</v>
      </c>
      <c r="K294" s="36">
        <f>K295</f>
        <v>196270.34</v>
      </c>
    </row>
    <row r="295" spans="1:11" ht="25.5" outlineLevel="6" x14ac:dyDescent="0.25">
      <c r="A295" s="5" t="s">
        <v>261</v>
      </c>
      <c r="B295" s="17" t="s">
        <v>8</v>
      </c>
      <c r="C295" s="17" t="s">
        <v>242</v>
      </c>
      <c r="D295" s="17" t="s">
        <v>262</v>
      </c>
      <c r="E295" s="17"/>
      <c r="F295" s="23">
        <v>300000</v>
      </c>
      <c r="G295" s="15"/>
      <c r="H295" s="16">
        <f t="shared" si="11"/>
        <v>0</v>
      </c>
      <c r="I295" s="36">
        <f>I296</f>
        <v>300000</v>
      </c>
      <c r="J295" s="36">
        <f t="shared" si="12"/>
        <v>-103729.66</v>
      </c>
      <c r="K295" s="36">
        <f>K296</f>
        <v>196270.34</v>
      </c>
    </row>
    <row r="296" spans="1:11" ht="25.5" outlineLevel="7" x14ac:dyDescent="0.25">
      <c r="A296" s="5" t="s">
        <v>23</v>
      </c>
      <c r="B296" s="17" t="s">
        <v>8</v>
      </c>
      <c r="C296" s="17" t="s">
        <v>242</v>
      </c>
      <c r="D296" s="17" t="s">
        <v>262</v>
      </c>
      <c r="E296" s="17" t="s">
        <v>24</v>
      </c>
      <c r="F296" s="23">
        <v>300000</v>
      </c>
      <c r="G296" s="15"/>
      <c r="H296" s="16">
        <f t="shared" si="11"/>
        <v>0</v>
      </c>
      <c r="I296" s="36">
        <f>I297</f>
        <v>300000</v>
      </c>
      <c r="J296" s="36">
        <f t="shared" si="12"/>
        <v>-103729.66</v>
      </c>
      <c r="K296" s="36">
        <f>K297</f>
        <v>196270.34</v>
      </c>
    </row>
    <row r="297" spans="1:11" ht="25.5" outlineLevel="7" x14ac:dyDescent="0.25">
      <c r="A297" s="5" t="s">
        <v>25</v>
      </c>
      <c r="B297" s="17" t="s">
        <v>8</v>
      </c>
      <c r="C297" s="17" t="s">
        <v>242</v>
      </c>
      <c r="D297" s="17" t="s">
        <v>262</v>
      </c>
      <c r="E297" s="17" t="s">
        <v>26</v>
      </c>
      <c r="F297" s="23">
        <v>300000</v>
      </c>
      <c r="G297" s="15"/>
      <c r="H297" s="16">
        <f t="shared" si="11"/>
        <v>0</v>
      </c>
      <c r="I297" s="36">
        <v>300000</v>
      </c>
      <c r="J297" s="36">
        <f t="shared" si="12"/>
        <v>-103729.66</v>
      </c>
      <c r="K297" s="36">
        <v>196270.34</v>
      </c>
    </row>
    <row r="298" spans="1:11" ht="25.5" outlineLevel="3" x14ac:dyDescent="0.25">
      <c r="A298" s="5" t="s">
        <v>263</v>
      </c>
      <c r="B298" s="17" t="s">
        <v>8</v>
      </c>
      <c r="C298" s="17" t="s">
        <v>242</v>
      </c>
      <c r="D298" s="17" t="s">
        <v>264</v>
      </c>
      <c r="E298" s="17"/>
      <c r="F298" s="23">
        <v>730181.2</v>
      </c>
      <c r="G298" s="15"/>
      <c r="H298" s="16">
        <f t="shared" si="11"/>
        <v>54978.050000000047</v>
      </c>
      <c r="I298" s="36">
        <f>I299</f>
        <v>785159.25</v>
      </c>
      <c r="J298" s="36">
        <f t="shared" si="12"/>
        <v>0</v>
      </c>
      <c r="K298" s="36">
        <f>K299</f>
        <v>785159.25</v>
      </c>
    </row>
    <row r="299" spans="1:11" ht="25.5" outlineLevel="4" x14ac:dyDescent="0.25">
      <c r="A299" s="5" t="s">
        <v>265</v>
      </c>
      <c r="B299" s="17" t="s">
        <v>8</v>
      </c>
      <c r="C299" s="17" t="s">
        <v>242</v>
      </c>
      <c r="D299" s="17" t="s">
        <v>266</v>
      </c>
      <c r="E299" s="17"/>
      <c r="F299" s="23">
        <v>730181.2</v>
      </c>
      <c r="G299" s="15"/>
      <c r="H299" s="16">
        <f t="shared" si="11"/>
        <v>54978.050000000047</v>
      </c>
      <c r="I299" s="36">
        <f>I300</f>
        <v>785159.25</v>
      </c>
      <c r="J299" s="36">
        <f t="shared" si="12"/>
        <v>0</v>
      </c>
      <c r="K299" s="36">
        <f>K300</f>
        <v>785159.25</v>
      </c>
    </row>
    <row r="300" spans="1:11" ht="38.25" outlineLevel="5" x14ac:dyDescent="0.25">
      <c r="A300" s="5" t="s">
        <v>267</v>
      </c>
      <c r="B300" s="17" t="s">
        <v>8</v>
      </c>
      <c r="C300" s="17" t="s">
        <v>242</v>
      </c>
      <c r="D300" s="17" t="s">
        <v>268</v>
      </c>
      <c r="E300" s="17"/>
      <c r="F300" s="23">
        <v>730181.2</v>
      </c>
      <c r="G300" s="15"/>
      <c r="H300" s="16">
        <f t="shared" si="11"/>
        <v>54978.050000000047</v>
      </c>
      <c r="I300" s="36">
        <f>I301</f>
        <v>785159.25</v>
      </c>
      <c r="J300" s="36">
        <f t="shared" si="12"/>
        <v>0</v>
      </c>
      <c r="K300" s="36">
        <f>K301</f>
        <v>785159.25</v>
      </c>
    </row>
    <row r="301" spans="1:11" ht="38.25" outlineLevel="6" x14ac:dyDescent="0.25">
      <c r="A301" s="5" t="s">
        <v>269</v>
      </c>
      <c r="B301" s="17" t="s">
        <v>8</v>
      </c>
      <c r="C301" s="17" t="s">
        <v>242</v>
      </c>
      <c r="D301" s="17" t="s">
        <v>270</v>
      </c>
      <c r="E301" s="17"/>
      <c r="F301" s="23">
        <v>730181.2</v>
      </c>
      <c r="G301" s="15"/>
      <c r="H301" s="16">
        <f t="shared" si="11"/>
        <v>54978.050000000047</v>
      </c>
      <c r="I301" s="36">
        <f>I302</f>
        <v>785159.25</v>
      </c>
      <c r="J301" s="36">
        <f t="shared" si="12"/>
        <v>0</v>
      </c>
      <c r="K301" s="36">
        <f>K302</f>
        <v>785159.25</v>
      </c>
    </row>
    <row r="302" spans="1:11" outlineLevel="7" x14ac:dyDescent="0.25">
      <c r="A302" s="5" t="s">
        <v>30</v>
      </c>
      <c r="B302" s="17" t="s">
        <v>8</v>
      </c>
      <c r="C302" s="17" t="s">
        <v>242</v>
      </c>
      <c r="D302" s="17" t="s">
        <v>270</v>
      </c>
      <c r="E302" s="17" t="s">
        <v>31</v>
      </c>
      <c r="F302" s="23">
        <v>730181.2</v>
      </c>
      <c r="G302" s="15"/>
      <c r="H302" s="16">
        <f t="shared" si="11"/>
        <v>54978.050000000047</v>
      </c>
      <c r="I302" s="36">
        <f>I303</f>
        <v>785159.25</v>
      </c>
      <c r="J302" s="36">
        <f t="shared" si="12"/>
        <v>0</v>
      </c>
      <c r="K302" s="36">
        <f>K303</f>
        <v>785159.25</v>
      </c>
    </row>
    <row r="303" spans="1:11" ht="51" outlineLevel="7" x14ac:dyDescent="0.25">
      <c r="A303" s="5" t="s">
        <v>187</v>
      </c>
      <c r="B303" s="17" t="s">
        <v>8</v>
      </c>
      <c r="C303" s="17" t="s">
        <v>242</v>
      </c>
      <c r="D303" s="17" t="s">
        <v>270</v>
      </c>
      <c r="E303" s="17" t="s">
        <v>188</v>
      </c>
      <c r="F303" s="23">
        <v>730181.2</v>
      </c>
      <c r="G303" s="15"/>
      <c r="H303" s="16">
        <f t="shared" si="11"/>
        <v>54978.050000000047</v>
      </c>
      <c r="I303" s="36">
        <v>785159.25</v>
      </c>
      <c r="J303" s="36">
        <f t="shared" si="12"/>
        <v>0</v>
      </c>
      <c r="K303" s="36">
        <v>785159.25</v>
      </c>
    </row>
    <row r="304" spans="1:11" ht="38.25" outlineLevel="7" x14ac:dyDescent="0.25">
      <c r="A304" s="5" t="s">
        <v>324</v>
      </c>
      <c r="B304" s="17" t="s">
        <v>8</v>
      </c>
      <c r="C304" s="17" t="s">
        <v>242</v>
      </c>
      <c r="D304" s="17" t="s">
        <v>325</v>
      </c>
      <c r="E304" s="17"/>
      <c r="F304" s="23"/>
      <c r="G304" s="15"/>
      <c r="H304" s="16"/>
      <c r="I304" s="36">
        <f>I305</f>
        <v>170000</v>
      </c>
      <c r="J304" s="36">
        <f t="shared" si="12"/>
        <v>236654</v>
      </c>
      <c r="K304" s="36">
        <f>K305</f>
        <v>406654</v>
      </c>
    </row>
    <row r="305" spans="1:11" ht="51" outlineLevel="7" x14ac:dyDescent="0.25">
      <c r="A305" s="5" t="s">
        <v>338</v>
      </c>
      <c r="B305" s="17" t="s">
        <v>8</v>
      </c>
      <c r="C305" s="17" t="s">
        <v>242</v>
      </c>
      <c r="D305" s="17" t="s">
        <v>339</v>
      </c>
      <c r="E305" s="17"/>
      <c r="F305" s="23"/>
      <c r="G305" s="15"/>
      <c r="H305" s="16"/>
      <c r="I305" s="36">
        <f>I306</f>
        <v>170000</v>
      </c>
      <c r="J305" s="36">
        <f t="shared" si="12"/>
        <v>236654</v>
      </c>
      <c r="K305" s="36">
        <f>K306</f>
        <v>406654</v>
      </c>
    </row>
    <row r="306" spans="1:11" outlineLevel="7" x14ac:dyDescent="0.25">
      <c r="A306" s="5" t="s">
        <v>99</v>
      </c>
      <c r="B306" s="17" t="s">
        <v>8</v>
      </c>
      <c r="C306" s="17" t="s">
        <v>242</v>
      </c>
      <c r="D306" s="17" t="s">
        <v>339</v>
      </c>
      <c r="E306" s="17" t="s">
        <v>100</v>
      </c>
      <c r="F306" s="23"/>
      <c r="G306" s="15"/>
      <c r="H306" s="16"/>
      <c r="I306" s="36">
        <f>I307</f>
        <v>170000</v>
      </c>
      <c r="J306" s="36">
        <f t="shared" si="12"/>
        <v>236654</v>
      </c>
      <c r="K306" s="36">
        <f>K307</f>
        <v>406654</v>
      </c>
    </row>
    <row r="307" spans="1:11" outlineLevel="7" x14ac:dyDescent="0.25">
      <c r="A307" s="5" t="s">
        <v>101</v>
      </c>
      <c r="B307" s="17" t="s">
        <v>8</v>
      </c>
      <c r="C307" s="17" t="s">
        <v>242</v>
      </c>
      <c r="D307" s="17" t="s">
        <v>339</v>
      </c>
      <c r="E307" s="17" t="s">
        <v>102</v>
      </c>
      <c r="F307" s="23"/>
      <c r="G307" s="15"/>
      <c r="H307" s="16"/>
      <c r="I307" s="36">
        <v>170000</v>
      </c>
      <c r="J307" s="36">
        <f t="shared" si="12"/>
        <v>236654</v>
      </c>
      <c r="K307" s="36">
        <v>406654</v>
      </c>
    </row>
    <row r="308" spans="1:11" ht="25.5" outlineLevel="3" x14ac:dyDescent="0.25">
      <c r="A308" s="5" t="s">
        <v>271</v>
      </c>
      <c r="B308" s="17" t="s">
        <v>8</v>
      </c>
      <c r="C308" s="17" t="s">
        <v>242</v>
      </c>
      <c r="D308" s="17" t="s">
        <v>272</v>
      </c>
      <c r="E308" s="17"/>
      <c r="F308" s="23">
        <v>3027840</v>
      </c>
      <c r="G308" s="15"/>
      <c r="H308" s="16">
        <f t="shared" si="11"/>
        <v>206817.39999999991</v>
      </c>
      <c r="I308" s="36">
        <f>I309+I312+I315+I321+I325</f>
        <v>3234657.4</v>
      </c>
      <c r="J308" s="36">
        <f t="shared" si="12"/>
        <v>-1834891.7</v>
      </c>
      <c r="K308" s="36">
        <f>K309+K312+K315+K321+K325</f>
        <v>1399765.7</v>
      </c>
    </row>
    <row r="309" spans="1:11" ht="255" outlineLevel="6" x14ac:dyDescent="0.25">
      <c r="A309" s="5" t="s">
        <v>273</v>
      </c>
      <c r="B309" s="17" t="s">
        <v>8</v>
      </c>
      <c r="C309" s="17" t="s">
        <v>242</v>
      </c>
      <c r="D309" s="17" t="s">
        <v>274</v>
      </c>
      <c r="E309" s="17"/>
      <c r="F309" s="23">
        <v>726000</v>
      </c>
      <c r="G309" s="15"/>
      <c r="H309" s="16">
        <f t="shared" si="11"/>
        <v>1000</v>
      </c>
      <c r="I309" s="36">
        <f>I310</f>
        <v>727000</v>
      </c>
      <c r="J309" s="36">
        <f t="shared" si="12"/>
        <v>-59200</v>
      </c>
      <c r="K309" s="36">
        <f>K310</f>
        <v>667800</v>
      </c>
    </row>
    <row r="310" spans="1:11" outlineLevel="7" x14ac:dyDescent="0.25">
      <c r="A310" s="5" t="s">
        <v>99</v>
      </c>
      <c r="B310" s="17" t="s">
        <v>8</v>
      </c>
      <c r="C310" s="17" t="s">
        <v>242</v>
      </c>
      <c r="D310" s="17" t="s">
        <v>274</v>
      </c>
      <c r="E310" s="17" t="s">
        <v>100</v>
      </c>
      <c r="F310" s="23">
        <v>726000</v>
      </c>
      <c r="G310" s="15"/>
      <c r="H310" s="16">
        <f t="shared" si="11"/>
        <v>1000</v>
      </c>
      <c r="I310" s="36">
        <f>I311</f>
        <v>727000</v>
      </c>
      <c r="J310" s="36">
        <f t="shared" si="12"/>
        <v>-59200</v>
      </c>
      <c r="K310" s="36">
        <f>K311</f>
        <v>667800</v>
      </c>
    </row>
    <row r="311" spans="1:11" outlineLevel="7" x14ac:dyDescent="0.25">
      <c r="A311" s="5" t="s">
        <v>101</v>
      </c>
      <c r="B311" s="17" t="s">
        <v>8</v>
      </c>
      <c r="C311" s="17" t="s">
        <v>242</v>
      </c>
      <c r="D311" s="17" t="s">
        <v>274</v>
      </c>
      <c r="E311" s="17" t="s">
        <v>102</v>
      </c>
      <c r="F311" s="23">
        <v>726000</v>
      </c>
      <c r="G311" s="15"/>
      <c r="H311" s="16">
        <f t="shared" si="11"/>
        <v>1000</v>
      </c>
      <c r="I311" s="36">
        <v>727000</v>
      </c>
      <c r="J311" s="36">
        <f t="shared" si="12"/>
        <v>-59200</v>
      </c>
      <c r="K311" s="36">
        <v>667800</v>
      </c>
    </row>
    <row r="312" spans="1:11" ht="25.5" hidden="1" outlineLevel="6" x14ac:dyDescent="0.25">
      <c r="A312" s="5" t="s">
        <v>740</v>
      </c>
      <c r="B312" s="17" t="s">
        <v>8</v>
      </c>
      <c r="C312" s="17" t="s">
        <v>242</v>
      </c>
      <c r="D312" s="17" t="s">
        <v>741</v>
      </c>
      <c r="E312" s="17"/>
      <c r="F312" s="23">
        <v>750000</v>
      </c>
      <c r="G312" s="15"/>
      <c r="H312" s="16">
        <f t="shared" si="11"/>
        <v>-300000</v>
      </c>
      <c r="I312" s="36">
        <f>I313</f>
        <v>450000</v>
      </c>
      <c r="J312" s="36">
        <f t="shared" si="12"/>
        <v>-450000</v>
      </c>
      <c r="K312" s="36">
        <f>K313</f>
        <v>0</v>
      </c>
    </row>
    <row r="313" spans="1:11" ht="25.5" hidden="1" outlineLevel="7" x14ac:dyDescent="0.25">
      <c r="A313" s="5" t="s">
        <v>23</v>
      </c>
      <c r="B313" s="17" t="s">
        <v>8</v>
      </c>
      <c r="C313" s="17" t="s">
        <v>242</v>
      </c>
      <c r="D313" s="17" t="s">
        <v>741</v>
      </c>
      <c r="E313" s="17" t="s">
        <v>24</v>
      </c>
      <c r="F313" s="23">
        <v>750000</v>
      </c>
      <c r="G313" s="15"/>
      <c r="H313" s="16">
        <f t="shared" si="11"/>
        <v>-300000</v>
      </c>
      <c r="I313" s="36">
        <f>I314</f>
        <v>450000</v>
      </c>
      <c r="J313" s="36">
        <f t="shared" si="12"/>
        <v>-450000</v>
      </c>
      <c r="K313" s="36">
        <f>K314</f>
        <v>0</v>
      </c>
    </row>
    <row r="314" spans="1:11" ht="25.5" hidden="1" outlineLevel="7" x14ac:dyDescent="0.25">
      <c r="A314" s="5" t="s">
        <v>25</v>
      </c>
      <c r="B314" s="17" t="s">
        <v>8</v>
      </c>
      <c r="C314" s="17" t="s">
        <v>242</v>
      </c>
      <c r="D314" s="17" t="s">
        <v>741</v>
      </c>
      <c r="E314" s="17" t="s">
        <v>26</v>
      </c>
      <c r="F314" s="23">
        <v>750000</v>
      </c>
      <c r="G314" s="15"/>
      <c r="H314" s="16">
        <f t="shared" si="11"/>
        <v>-300000</v>
      </c>
      <c r="I314" s="36">
        <v>450000</v>
      </c>
      <c r="J314" s="36">
        <f t="shared" si="12"/>
        <v>-450000</v>
      </c>
      <c r="K314" s="36">
        <v>0</v>
      </c>
    </row>
    <row r="315" spans="1:11" ht="38.25" outlineLevel="6" collapsed="1" x14ac:dyDescent="0.25">
      <c r="A315" s="5" t="s">
        <v>276</v>
      </c>
      <c r="B315" s="17" t="s">
        <v>8</v>
      </c>
      <c r="C315" s="17" t="s">
        <v>242</v>
      </c>
      <c r="D315" s="17" t="s">
        <v>277</v>
      </c>
      <c r="E315" s="17"/>
      <c r="F315" s="23">
        <v>551840</v>
      </c>
      <c r="G315" s="15"/>
      <c r="H315" s="16">
        <f t="shared" si="11"/>
        <v>0</v>
      </c>
      <c r="I315" s="36">
        <f>I316</f>
        <v>551840</v>
      </c>
      <c r="J315" s="36">
        <f t="shared" si="12"/>
        <v>-387610</v>
      </c>
      <c r="K315" s="36">
        <f>K316</f>
        <v>164230</v>
      </c>
    </row>
    <row r="316" spans="1:11" ht="25.5" outlineLevel="7" x14ac:dyDescent="0.25">
      <c r="A316" s="5" t="s">
        <v>23</v>
      </c>
      <c r="B316" s="17" t="s">
        <v>8</v>
      </c>
      <c r="C316" s="17" t="s">
        <v>242</v>
      </c>
      <c r="D316" s="17" t="s">
        <v>277</v>
      </c>
      <c r="E316" s="17" t="s">
        <v>24</v>
      </c>
      <c r="F316" s="23">
        <v>551840</v>
      </c>
      <c r="G316" s="15"/>
      <c r="H316" s="16">
        <f t="shared" si="11"/>
        <v>0</v>
      </c>
      <c r="I316" s="36">
        <f>I317</f>
        <v>551840</v>
      </c>
      <c r="J316" s="36">
        <f t="shared" si="12"/>
        <v>-387610</v>
      </c>
      <c r="K316" s="36">
        <f>K317</f>
        <v>164230</v>
      </c>
    </row>
    <row r="317" spans="1:11" ht="25.5" outlineLevel="7" x14ac:dyDescent="0.25">
      <c r="A317" s="5" t="s">
        <v>25</v>
      </c>
      <c r="B317" s="17" t="s">
        <v>8</v>
      </c>
      <c r="C317" s="17" t="s">
        <v>242</v>
      </c>
      <c r="D317" s="17" t="s">
        <v>277</v>
      </c>
      <c r="E317" s="17" t="s">
        <v>26</v>
      </c>
      <c r="F317" s="23">
        <v>551840</v>
      </c>
      <c r="G317" s="15"/>
      <c r="H317" s="16">
        <f t="shared" ref="H317:H331" si="13">I317-F317</f>
        <v>0</v>
      </c>
      <c r="I317" s="36">
        <v>551840</v>
      </c>
      <c r="J317" s="36">
        <f t="shared" si="12"/>
        <v>-387610</v>
      </c>
      <c r="K317" s="36">
        <v>164230</v>
      </c>
    </row>
    <row r="318" spans="1:11" ht="38.25" hidden="1" outlineLevel="6" x14ac:dyDescent="0.25">
      <c r="A318" s="5" t="s">
        <v>278</v>
      </c>
      <c r="B318" s="17" t="s">
        <v>8</v>
      </c>
      <c r="C318" s="17" t="s">
        <v>242</v>
      </c>
      <c r="D318" s="17" t="s">
        <v>279</v>
      </c>
      <c r="E318" s="17"/>
      <c r="F318" s="23">
        <v>1000000</v>
      </c>
      <c r="G318" s="15"/>
      <c r="H318" s="16">
        <f t="shared" si="13"/>
        <v>-1000000</v>
      </c>
      <c r="I318" s="36"/>
      <c r="J318" s="36">
        <f t="shared" si="12"/>
        <v>0</v>
      </c>
      <c r="K318" s="36"/>
    </row>
    <row r="319" spans="1:11" ht="25.5" hidden="1" outlineLevel="7" x14ac:dyDescent="0.25">
      <c r="A319" s="5" t="s">
        <v>23</v>
      </c>
      <c r="B319" s="17" t="s">
        <v>8</v>
      </c>
      <c r="C319" s="17" t="s">
        <v>242</v>
      </c>
      <c r="D319" s="17" t="s">
        <v>279</v>
      </c>
      <c r="E319" s="17" t="s">
        <v>24</v>
      </c>
      <c r="F319" s="23">
        <v>1000000</v>
      </c>
      <c r="G319" s="15"/>
      <c r="H319" s="16">
        <f t="shared" si="13"/>
        <v>-1000000</v>
      </c>
      <c r="I319" s="36"/>
      <c r="J319" s="36">
        <f t="shared" si="12"/>
        <v>0</v>
      </c>
      <c r="K319" s="36"/>
    </row>
    <row r="320" spans="1:11" ht="25.5" hidden="1" outlineLevel="7" x14ac:dyDescent="0.25">
      <c r="A320" s="5" t="s">
        <v>25</v>
      </c>
      <c r="B320" s="17" t="s">
        <v>8</v>
      </c>
      <c r="C320" s="17" t="s">
        <v>242</v>
      </c>
      <c r="D320" s="17" t="s">
        <v>279</v>
      </c>
      <c r="E320" s="17" t="s">
        <v>26</v>
      </c>
      <c r="F320" s="23">
        <v>1000000</v>
      </c>
      <c r="G320" s="15"/>
      <c r="H320" s="16">
        <f t="shared" si="13"/>
        <v>-1000000</v>
      </c>
      <c r="I320" s="36"/>
      <c r="J320" s="36">
        <f t="shared" si="12"/>
        <v>0</v>
      </c>
      <c r="K320" s="36"/>
    </row>
    <row r="321" spans="1:11" outlineLevel="7" x14ac:dyDescent="0.25">
      <c r="A321" s="5" t="s">
        <v>275</v>
      </c>
      <c r="B321" s="17" t="s">
        <v>8</v>
      </c>
      <c r="C321" s="17" t="s">
        <v>242</v>
      </c>
      <c r="D321" s="17" t="s">
        <v>739</v>
      </c>
      <c r="E321" s="17"/>
      <c r="F321" s="23"/>
      <c r="G321" s="15"/>
      <c r="H321" s="16"/>
      <c r="I321" s="36">
        <f>I322</f>
        <v>505817.4</v>
      </c>
      <c r="J321" s="36">
        <f t="shared" si="12"/>
        <v>-190323.40000000002</v>
      </c>
      <c r="K321" s="36">
        <f>K322</f>
        <v>315494</v>
      </c>
    </row>
    <row r="322" spans="1:11" ht="25.5" outlineLevel="7" x14ac:dyDescent="0.25">
      <c r="A322" s="5" t="s">
        <v>23</v>
      </c>
      <c r="B322" s="17" t="s">
        <v>8</v>
      </c>
      <c r="C322" s="17" t="s">
        <v>242</v>
      </c>
      <c r="D322" s="17" t="s">
        <v>739</v>
      </c>
      <c r="E322" s="17" t="s">
        <v>24</v>
      </c>
      <c r="F322" s="23"/>
      <c r="G322" s="15"/>
      <c r="H322" s="16"/>
      <c r="I322" s="36">
        <f>I323</f>
        <v>505817.4</v>
      </c>
      <c r="J322" s="36">
        <f t="shared" si="12"/>
        <v>-190323.40000000002</v>
      </c>
      <c r="K322" s="36">
        <f>K323</f>
        <v>315494</v>
      </c>
    </row>
    <row r="323" spans="1:11" ht="25.5" outlineLevel="7" x14ac:dyDescent="0.25">
      <c r="A323" s="5" t="s">
        <v>25</v>
      </c>
      <c r="B323" s="17" t="s">
        <v>8</v>
      </c>
      <c r="C323" s="17" t="s">
        <v>242</v>
      </c>
      <c r="D323" s="17" t="s">
        <v>739</v>
      </c>
      <c r="E323" s="17" t="s">
        <v>26</v>
      </c>
      <c r="F323" s="23"/>
      <c r="G323" s="15"/>
      <c r="H323" s="16"/>
      <c r="I323" s="36">
        <v>505817.4</v>
      </c>
      <c r="J323" s="36">
        <f t="shared" si="12"/>
        <v>-190323.40000000002</v>
      </c>
      <c r="K323" s="36">
        <v>315494</v>
      </c>
    </row>
    <row r="324" spans="1:11" hidden="1" outlineLevel="7" x14ac:dyDescent="0.25">
      <c r="A324" s="5"/>
      <c r="B324" s="17"/>
      <c r="C324" s="17"/>
      <c r="D324" s="17"/>
      <c r="E324" s="17"/>
      <c r="F324" s="23"/>
      <c r="G324" s="15"/>
      <c r="H324" s="16"/>
      <c r="I324" s="36"/>
      <c r="J324" s="36">
        <f t="shared" si="12"/>
        <v>0</v>
      </c>
      <c r="K324" s="36"/>
    </row>
    <row r="325" spans="1:11" ht="25.5" outlineLevel="7" x14ac:dyDescent="0.25">
      <c r="A325" s="11" t="s">
        <v>712</v>
      </c>
      <c r="B325" s="17" t="s">
        <v>8</v>
      </c>
      <c r="C325" s="17" t="s">
        <v>242</v>
      </c>
      <c r="D325" s="21" t="s">
        <v>714</v>
      </c>
      <c r="E325" s="17"/>
      <c r="F325" s="23">
        <v>0</v>
      </c>
      <c r="G325" s="15"/>
      <c r="H325" s="16">
        <f t="shared" si="13"/>
        <v>1000000</v>
      </c>
      <c r="I325" s="36">
        <f>I326+I329</f>
        <v>1000000</v>
      </c>
      <c r="J325" s="36">
        <f t="shared" si="12"/>
        <v>-747758.3</v>
      </c>
      <c r="K325" s="36">
        <f>K326+K329</f>
        <v>252241.7</v>
      </c>
    </row>
    <row r="326" spans="1:11" ht="51" outlineLevel="7" x14ac:dyDescent="0.25">
      <c r="A326" s="8" t="s">
        <v>713</v>
      </c>
      <c r="B326" s="17" t="s">
        <v>8</v>
      </c>
      <c r="C326" s="17" t="s">
        <v>242</v>
      </c>
      <c r="D326" s="21" t="s">
        <v>715</v>
      </c>
      <c r="E326" s="17"/>
      <c r="F326" s="23">
        <v>0</v>
      </c>
      <c r="G326" s="15"/>
      <c r="H326" s="16">
        <f t="shared" si="13"/>
        <v>30000</v>
      </c>
      <c r="I326" s="36">
        <f>I327</f>
        <v>30000</v>
      </c>
      <c r="J326" s="36">
        <f t="shared" si="12"/>
        <v>28859.699999999997</v>
      </c>
      <c r="K326" s="36">
        <f>K327</f>
        <v>58859.7</v>
      </c>
    </row>
    <row r="327" spans="1:11" ht="25.5" outlineLevel="7" x14ac:dyDescent="0.25">
      <c r="A327" s="9" t="s">
        <v>23</v>
      </c>
      <c r="B327" s="17" t="s">
        <v>8</v>
      </c>
      <c r="C327" s="17" t="s">
        <v>242</v>
      </c>
      <c r="D327" s="21" t="s">
        <v>715</v>
      </c>
      <c r="E327" s="17" t="s">
        <v>24</v>
      </c>
      <c r="F327" s="23">
        <v>0</v>
      </c>
      <c r="G327" s="15"/>
      <c r="H327" s="16">
        <f t="shared" si="13"/>
        <v>30000</v>
      </c>
      <c r="I327" s="36">
        <f>I328</f>
        <v>30000</v>
      </c>
      <c r="J327" s="36">
        <f t="shared" si="12"/>
        <v>28859.699999999997</v>
      </c>
      <c r="K327" s="36">
        <f>K328</f>
        <v>58859.7</v>
      </c>
    </row>
    <row r="328" spans="1:11" ht="25.5" outlineLevel="7" x14ac:dyDescent="0.25">
      <c r="A328" s="10" t="s">
        <v>25</v>
      </c>
      <c r="B328" s="17" t="s">
        <v>8</v>
      </c>
      <c r="C328" s="17" t="s">
        <v>242</v>
      </c>
      <c r="D328" s="21" t="s">
        <v>715</v>
      </c>
      <c r="E328" s="17" t="s">
        <v>26</v>
      </c>
      <c r="F328" s="23">
        <v>0</v>
      </c>
      <c r="G328" s="15"/>
      <c r="H328" s="16">
        <f t="shared" si="13"/>
        <v>30000</v>
      </c>
      <c r="I328" s="36">
        <v>30000</v>
      </c>
      <c r="J328" s="36">
        <f t="shared" si="12"/>
        <v>28859.699999999997</v>
      </c>
      <c r="K328" s="36">
        <v>58859.7</v>
      </c>
    </row>
    <row r="329" spans="1:11" ht="38.25" outlineLevel="7" x14ac:dyDescent="0.25">
      <c r="A329" s="11" t="s">
        <v>278</v>
      </c>
      <c r="B329" s="17" t="s">
        <v>8</v>
      </c>
      <c r="C329" s="17" t="s">
        <v>242</v>
      </c>
      <c r="D329" s="21" t="s">
        <v>716</v>
      </c>
      <c r="E329" s="17"/>
      <c r="F329" s="23">
        <v>0</v>
      </c>
      <c r="G329" s="15"/>
      <c r="H329" s="16">
        <f t="shared" si="13"/>
        <v>970000</v>
      </c>
      <c r="I329" s="36">
        <f>I330</f>
        <v>970000</v>
      </c>
      <c r="J329" s="36">
        <f t="shared" si="12"/>
        <v>-776618</v>
      </c>
      <c r="K329" s="36">
        <f>K330+K332</f>
        <v>193382</v>
      </c>
    </row>
    <row r="330" spans="1:11" ht="25.5" outlineLevel="7" x14ac:dyDescent="0.25">
      <c r="A330" s="11" t="s">
        <v>23</v>
      </c>
      <c r="B330" s="17" t="s">
        <v>8</v>
      </c>
      <c r="C330" s="17" t="s">
        <v>242</v>
      </c>
      <c r="D330" s="21" t="s">
        <v>716</v>
      </c>
      <c r="E330" s="17" t="s">
        <v>24</v>
      </c>
      <c r="F330" s="23">
        <v>0</v>
      </c>
      <c r="G330" s="15"/>
      <c r="H330" s="16">
        <f t="shared" si="13"/>
        <v>970000</v>
      </c>
      <c r="I330" s="36">
        <f>I331</f>
        <v>970000</v>
      </c>
      <c r="J330" s="36">
        <f t="shared" ref="J330:J393" si="14">K330-I330</f>
        <v>-924218</v>
      </c>
      <c r="K330" s="36">
        <f>K331</f>
        <v>45782</v>
      </c>
    </row>
    <row r="331" spans="1:11" ht="25.5" outlineLevel="7" x14ac:dyDescent="0.25">
      <c r="A331" s="11" t="s">
        <v>25</v>
      </c>
      <c r="B331" s="17" t="s">
        <v>8</v>
      </c>
      <c r="C331" s="17" t="s">
        <v>242</v>
      </c>
      <c r="D331" s="21" t="s">
        <v>716</v>
      </c>
      <c r="E331" s="17" t="s">
        <v>26</v>
      </c>
      <c r="F331" s="23">
        <v>0</v>
      </c>
      <c r="G331" s="15"/>
      <c r="H331" s="16">
        <f t="shared" si="13"/>
        <v>970000</v>
      </c>
      <c r="I331" s="36">
        <v>970000</v>
      </c>
      <c r="J331" s="36">
        <f t="shared" si="14"/>
        <v>-924218</v>
      </c>
      <c r="K331" s="36">
        <v>45782</v>
      </c>
    </row>
    <row r="332" spans="1:11" outlineLevel="7" x14ac:dyDescent="0.25">
      <c r="A332" s="5" t="s">
        <v>99</v>
      </c>
      <c r="B332" s="17" t="s">
        <v>8</v>
      </c>
      <c r="C332" s="17" t="s">
        <v>242</v>
      </c>
      <c r="D332" s="21" t="s">
        <v>716</v>
      </c>
      <c r="E332" s="17" t="s">
        <v>100</v>
      </c>
      <c r="F332" s="23"/>
      <c r="G332" s="15"/>
      <c r="H332" s="16"/>
      <c r="I332" s="31">
        <v>0</v>
      </c>
      <c r="J332" s="36">
        <f t="shared" si="14"/>
        <v>147600</v>
      </c>
      <c r="K332" s="36">
        <f>K333</f>
        <v>147600</v>
      </c>
    </row>
    <row r="333" spans="1:11" outlineLevel="7" x14ac:dyDescent="0.25">
      <c r="A333" s="5" t="s">
        <v>101</v>
      </c>
      <c r="B333" s="17" t="s">
        <v>8</v>
      </c>
      <c r="C333" s="17" t="s">
        <v>242</v>
      </c>
      <c r="D333" s="21" t="s">
        <v>716</v>
      </c>
      <c r="E333" s="17" t="s">
        <v>102</v>
      </c>
      <c r="F333" s="23"/>
      <c r="G333" s="15"/>
      <c r="H333" s="16"/>
      <c r="I333" s="31">
        <v>0</v>
      </c>
      <c r="J333" s="36">
        <f t="shared" si="14"/>
        <v>147600</v>
      </c>
      <c r="K333" s="36">
        <v>147600</v>
      </c>
    </row>
    <row r="334" spans="1:11" outlineLevel="1" x14ac:dyDescent="0.25">
      <c r="A334" s="5" t="s">
        <v>280</v>
      </c>
      <c r="B334" s="17" t="s">
        <v>8</v>
      </c>
      <c r="C334" s="17" t="s">
        <v>281</v>
      </c>
      <c r="D334" s="17"/>
      <c r="E334" s="17"/>
      <c r="F334" s="23">
        <v>89092047</v>
      </c>
      <c r="G334" s="15"/>
      <c r="H334" s="16">
        <f>I334-F334</f>
        <v>50055308.00999999</v>
      </c>
      <c r="I334" s="36">
        <v>139147355.00999999</v>
      </c>
      <c r="J334" s="36">
        <f t="shared" si="14"/>
        <v>28246990.670000017</v>
      </c>
      <c r="K334" s="36">
        <f>K335+K349+K409</f>
        <v>167394345.68000001</v>
      </c>
    </row>
    <row r="335" spans="1:11" outlineLevel="2" x14ac:dyDescent="0.25">
      <c r="A335" s="5" t="s">
        <v>282</v>
      </c>
      <c r="B335" s="17" t="s">
        <v>8</v>
      </c>
      <c r="C335" s="17" t="s">
        <v>283</v>
      </c>
      <c r="D335" s="17"/>
      <c r="E335" s="17"/>
      <c r="F335" s="23">
        <v>2794000</v>
      </c>
      <c r="G335" s="15"/>
      <c r="H335" s="16">
        <f t="shared" ref="H335:H432" si="15">I335-F335</f>
        <v>363.74000000022352</v>
      </c>
      <c r="I335" s="36">
        <f>I336</f>
        <v>2794363.74</v>
      </c>
      <c r="J335" s="36">
        <f t="shared" si="14"/>
        <v>406388.89000000013</v>
      </c>
      <c r="K335" s="36">
        <f>K336+K345</f>
        <v>3200752.6300000004</v>
      </c>
    </row>
    <row r="336" spans="1:11" ht="38.25" outlineLevel="3" x14ac:dyDescent="0.25">
      <c r="A336" s="5" t="s">
        <v>65</v>
      </c>
      <c r="B336" s="17" t="s">
        <v>8</v>
      </c>
      <c r="C336" s="17" t="s">
        <v>283</v>
      </c>
      <c r="D336" s="17" t="s">
        <v>66</v>
      </c>
      <c r="E336" s="17"/>
      <c r="F336" s="23">
        <v>2794000</v>
      </c>
      <c r="G336" s="15"/>
      <c r="H336" s="16">
        <f t="shared" si="15"/>
        <v>363.74000000022352</v>
      </c>
      <c r="I336" s="36">
        <f>I337+I340</f>
        <v>2794363.74</v>
      </c>
      <c r="J336" s="36">
        <f t="shared" si="14"/>
        <v>0</v>
      </c>
      <c r="K336" s="36">
        <f>K337+K340</f>
        <v>2794363.74</v>
      </c>
    </row>
    <row r="337" spans="1:11" ht="114.75" outlineLevel="6" x14ac:dyDescent="0.25">
      <c r="A337" s="5" t="s">
        <v>284</v>
      </c>
      <c r="B337" s="17" t="s">
        <v>8</v>
      </c>
      <c r="C337" s="17" t="s">
        <v>283</v>
      </c>
      <c r="D337" s="17" t="s">
        <v>285</v>
      </c>
      <c r="E337" s="17"/>
      <c r="F337" s="23">
        <v>2734000</v>
      </c>
      <c r="G337" s="15"/>
      <c r="H337" s="16">
        <f t="shared" si="15"/>
        <v>0</v>
      </c>
      <c r="I337" s="36">
        <f>I338</f>
        <v>2734000</v>
      </c>
      <c r="J337" s="36">
        <f t="shared" si="14"/>
        <v>0</v>
      </c>
      <c r="K337" s="36">
        <f>K338</f>
        <v>2734000</v>
      </c>
    </row>
    <row r="338" spans="1:11" outlineLevel="7" x14ac:dyDescent="0.25">
      <c r="A338" s="5" t="s">
        <v>99</v>
      </c>
      <c r="B338" s="17" t="s">
        <v>8</v>
      </c>
      <c r="C338" s="17" t="s">
        <v>283</v>
      </c>
      <c r="D338" s="17" t="s">
        <v>285</v>
      </c>
      <c r="E338" s="17" t="s">
        <v>100</v>
      </c>
      <c r="F338" s="23">
        <v>2734000</v>
      </c>
      <c r="G338" s="15"/>
      <c r="H338" s="16">
        <f t="shared" si="15"/>
        <v>0</v>
      </c>
      <c r="I338" s="36">
        <f>I339</f>
        <v>2734000</v>
      </c>
      <c r="J338" s="36">
        <f t="shared" si="14"/>
        <v>0</v>
      </c>
      <c r="K338" s="36">
        <f>K339</f>
        <v>2734000</v>
      </c>
    </row>
    <row r="339" spans="1:11" outlineLevel="7" x14ac:dyDescent="0.25">
      <c r="A339" s="5" t="s">
        <v>101</v>
      </c>
      <c r="B339" s="17" t="s">
        <v>8</v>
      </c>
      <c r="C339" s="17" t="s">
        <v>283</v>
      </c>
      <c r="D339" s="17" t="s">
        <v>285</v>
      </c>
      <c r="E339" s="17" t="s">
        <v>102</v>
      </c>
      <c r="F339" s="23">
        <v>2734000</v>
      </c>
      <c r="G339" s="15"/>
      <c r="H339" s="16">
        <f t="shared" si="15"/>
        <v>0</v>
      </c>
      <c r="I339" s="36">
        <v>2734000</v>
      </c>
      <c r="J339" s="36">
        <f t="shared" si="14"/>
        <v>0</v>
      </c>
      <c r="K339" s="36">
        <v>2734000</v>
      </c>
    </row>
    <row r="340" spans="1:11" ht="25.5" outlineLevel="4" x14ac:dyDescent="0.25">
      <c r="A340" s="5" t="s">
        <v>286</v>
      </c>
      <c r="B340" s="17" t="s">
        <v>8</v>
      </c>
      <c r="C340" s="17" t="s">
        <v>283</v>
      </c>
      <c r="D340" s="17" t="s">
        <v>287</v>
      </c>
      <c r="E340" s="17"/>
      <c r="F340" s="23">
        <v>60000</v>
      </c>
      <c r="G340" s="15"/>
      <c r="H340" s="16">
        <f t="shared" si="15"/>
        <v>363.73999999999796</v>
      </c>
      <c r="I340" s="36">
        <f>I341</f>
        <v>60363.74</v>
      </c>
      <c r="J340" s="36">
        <f t="shared" si="14"/>
        <v>0</v>
      </c>
      <c r="K340" s="36">
        <f>K341</f>
        <v>60363.74</v>
      </c>
    </row>
    <row r="341" spans="1:11" outlineLevel="5" x14ac:dyDescent="0.25">
      <c r="A341" s="5" t="s">
        <v>288</v>
      </c>
      <c r="B341" s="17" t="s">
        <v>8</v>
      </c>
      <c r="C341" s="17" t="s">
        <v>283</v>
      </c>
      <c r="D341" s="17" t="s">
        <v>289</v>
      </c>
      <c r="E341" s="17"/>
      <c r="F341" s="23">
        <v>60000</v>
      </c>
      <c r="G341" s="15"/>
      <c r="H341" s="16">
        <f t="shared" si="15"/>
        <v>363.73999999999796</v>
      </c>
      <c r="I341" s="36">
        <f>I342</f>
        <v>60363.74</v>
      </c>
      <c r="J341" s="36">
        <f t="shared" si="14"/>
        <v>0</v>
      </c>
      <c r="K341" s="36">
        <f>K342</f>
        <v>60363.74</v>
      </c>
    </row>
    <row r="342" spans="1:11" ht="25.5" outlineLevel="6" x14ac:dyDescent="0.25">
      <c r="A342" s="5" t="s">
        <v>290</v>
      </c>
      <c r="B342" s="17" t="s">
        <v>8</v>
      </c>
      <c r="C342" s="17" t="s">
        <v>283</v>
      </c>
      <c r="D342" s="17" t="s">
        <v>291</v>
      </c>
      <c r="E342" s="17"/>
      <c r="F342" s="23">
        <v>60000</v>
      </c>
      <c r="G342" s="15"/>
      <c r="H342" s="16">
        <f t="shared" si="15"/>
        <v>363.73999999999796</v>
      </c>
      <c r="I342" s="36">
        <f>I343</f>
        <v>60363.74</v>
      </c>
      <c r="J342" s="36">
        <f t="shared" si="14"/>
        <v>0</v>
      </c>
      <c r="K342" s="36">
        <f>K343</f>
        <v>60363.74</v>
      </c>
    </row>
    <row r="343" spans="1:11" ht="25.5" outlineLevel="7" x14ac:dyDescent="0.25">
      <c r="A343" s="5" t="s">
        <v>23</v>
      </c>
      <c r="B343" s="17" t="s">
        <v>8</v>
      </c>
      <c r="C343" s="17" t="s">
        <v>283</v>
      </c>
      <c r="D343" s="17" t="s">
        <v>291</v>
      </c>
      <c r="E343" s="17" t="s">
        <v>24</v>
      </c>
      <c r="F343" s="23">
        <v>60000</v>
      </c>
      <c r="G343" s="15"/>
      <c r="H343" s="16">
        <f t="shared" si="15"/>
        <v>363.73999999999796</v>
      </c>
      <c r="I343" s="36">
        <f>I344</f>
        <v>60363.74</v>
      </c>
      <c r="J343" s="36">
        <f t="shared" si="14"/>
        <v>0</v>
      </c>
      <c r="K343" s="36">
        <f>K344</f>
        <v>60363.74</v>
      </c>
    </row>
    <row r="344" spans="1:11" ht="25.5" outlineLevel="7" x14ac:dyDescent="0.25">
      <c r="A344" s="5" t="s">
        <v>25</v>
      </c>
      <c r="B344" s="17" t="s">
        <v>8</v>
      </c>
      <c r="C344" s="17" t="s">
        <v>283</v>
      </c>
      <c r="D344" s="17" t="s">
        <v>291</v>
      </c>
      <c r="E344" s="17" t="s">
        <v>26</v>
      </c>
      <c r="F344" s="23">
        <v>60000</v>
      </c>
      <c r="G344" s="15"/>
      <c r="H344" s="16">
        <f t="shared" si="15"/>
        <v>363.73999999999796</v>
      </c>
      <c r="I344" s="36">
        <v>60363.74</v>
      </c>
      <c r="J344" s="36">
        <f t="shared" si="14"/>
        <v>0</v>
      </c>
      <c r="K344" s="36">
        <v>60363.74</v>
      </c>
    </row>
    <row r="345" spans="1:11" ht="41.25" customHeight="1" outlineLevel="7" x14ac:dyDescent="0.25">
      <c r="A345" s="5" t="s">
        <v>324</v>
      </c>
      <c r="B345" s="17" t="s">
        <v>8</v>
      </c>
      <c r="C345" s="17" t="s">
        <v>283</v>
      </c>
      <c r="D345" s="17" t="s">
        <v>325</v>
      </c>
      <c r="E345" s="17"/>
      <c r="F345" s="23"/>
      <c r="G345" s="15"/>
      <c r="H345" s="16"/>
      <c r="I345" s="31">
        <v>0</v>
      </c>
      <c r="J345" s="36">
        <f t="shared" si="14"/>
        <v>406388.89</v>
      </c>
      <c r="K345" s="36">
        <f>K346</f>
        <v>406388.89</v>
      </c>
    </row>
    <row r="346" spans="1:11" ht="51" outlineLevel="7" x14ac:dyDescent="0.25">
      <c r="A346" s="18" t="s">
        <v>738</v>
      </c>
      <c r="B346" s="17" t="s">
        <v>8</v>
      </c>
      <c r="C346" s="17" t="s">
        <v>283</v>
      </c>
      <c r="D346" s="17" t="s">
        <v>339</v>
      </c>
      <c r="E346" s="17"/>
      <c r="F346" s="23"/>
      <c r="G346" s="15"/>
      <c r="H346" s="16"/>
      <c r="I346" s="31">
        <v>0</v>
      </c>
      <c r="J346" s="36">
        <f t="shared" si="14"/>
        <v>406388.89</v>
      </c>
      <c r="K346" s="36">
        <f>K347</f>
        <v>406388.89</v>
      </c>
    </row>
    <row r="347" spans="1:11" outlineLevel="7" x14ac:dyDescent="0.25">
      <c r="A347" s="18" t="s">
        <v>99</v>
      </c>
      <c r="B347" s="17" t="s">
        <v>8</v>
      </c>
      <c r="C347" s="17" t="s">
        <v>283</v>
      </c>
      <c r="D347" s="17" t="s">
        <v>339</v>
      </c>
      <c r="E347" s="17" t="s">
        <v>100</v>
      </c>
      <c r="F347" s="23"/>
      <c r="G347" s="15"/>
      <c r="H347" s="16"/>
      <c r="I347" s="31">
        <v>0</v>
      </c>
      <c r="J347" s="36">
        <f t="shared" si="14"/>
        <v>406388.89</v>
      </c>
      <c r="K347" s="36">
        <f>K348</f>
        <v>406388.89</v>
      </c>
    </row>
    <row r="348" spans="1:11" outlineLevel="7" x14ac:dyDescent="0.25">
      <c r="A348" s="18" t="s">
        <v>101</v>
      </c>
      <c r="B348" s="17" t="s">
        <v>8</v>
      </c>
      <c r="C348" s="17" t="s">
        <v>283</v>
      </c>
      <c r="D348" s="17" t="s">
        <v>339</v>
      </c>
      <c r="E348" s="17" t="s">
        <v>102</v>
      </c>
      <c r="F348" s="23"/>
      <c r="G348" s="15"/>
      <c r="H348" s="16"/>
      <c r="I348" s="31">
        <v>0</v>
      </c>
      <c r="J348" s="36">
        <f t="shared" si="14"/>
        <v>406388.89</v>
      </c>
      <c r="K348" s="36">
        <v>406388.89</v>
      </c>
    </row>
    <row r="349" spans="1:11" outlineLevel="2" x14ac:dyDescent="0.25">
      <c r="A349" s="5" t="s">
        <v>292</v>
      </c>
      <c r="B349" s="17" t="s">
        <v>8</v>
      </c>
      <c r="C349" s="17" t="s">
        <v>293</v>
      </c>
      <c r="D349" s="17"/>
      <c r="E349" s="17"/>
      <c r="F349" s="23">
        <v>63547779</v>
      </c>
      <c r="G349" s="15"/>
      <c r="H349" s="16">
        <f t="shared" si="15"/>
        <v>-29563343.399999999</v>
      </c>
      <c r="I349" s="36">
        <f>I350+I374+I388</f>
        <v>33984435.600000001</v>
      </c>
      <c r="J349" s="36">
        <f t="shared" si="14"/>
        <v>81476221.159999996</v>
      </c>
      <c r="K349" s="36">
        <f>K350+K381+K395+K376</f>
        <v>115460656.75999999</v>
      </c>
    </row>
    <row r="350" spans="1:11" ht="38.25" outlineLevel="3" x14ac:dyDescent="0.25">
      <c r="A350" s="5" t="s">
        <v>65</v>
      </c>
      <c r="B350" s="17" t="s">
        <v>8</v>
      </c>
      <c r="C350" s="17" t="s">
        <v>293</v>
      </c>
      <c r="D350" s="17" t="s">
        <v>66</v>
      </c>
      <c r="E350" s="17"/>
      <c r="F350" s="23">
        <v>13763000</v>
      </c>
      <c r="G350" s="15"/>
      <c r="H350" s="16">
        <f t="shared" si="15"/>
        <v>-349342.83000000007</v>
      </c>
      <c r="I350" s="36">
        <f>I351+I354+I357+I364+I369</f>
        <v>13413657.17</v>
      </c>
      <c r="J350" s="36">
        <f t="shared" si="14"/>
        <v>8256756.0599999968</v>
      </c>
      <c r="K350" s="36">
        <f>K351+K354+K357+K364+K371</f>
        <v>21670413.229999997</v>
      </c>
    </row>
    <row r="351" spans="1:11" ht="63.75" outlineLevel="6" x14ac:dyDescent="0.25">
      <c r="A351" s="5" t="s">
        <v>294</v>
      </c>
      <c r="B351" s="17" t="s">
        <v>8</v>
      </c>
      <c r="C351" s="17" t="s">
        <v>293</v>
      </c>
      <c r="D351" s="17" t="s">
        <v>295</v>
      </c>
      <c r="E351" s="17"/>
      <c r="F351" s="23">
        <v>8163000</v>
      </c>
      <c r="G351" s="15"/>
      <c r="H351" s="16">
        <f t="shared" si="15"/>
        <v>793000</v>
      </c>
      <c r="I351" s="36">
        <f>I352</f>
        <v>8956000</v>
      </c>
      <c r="J351" s="36">
        <f t="shared" si="14"/>
        <v>0</v>
      </c>
      <c r="K351" s="36">
        <f>K352</f>
        <v>8956000</v>
      </c>
    </row>
    <row r="352" spans="1:11" outlineLevel="7" x14ac:dyDescent="0.25">
      <c r="A352" s="5" t="s">
        <v>99</v>
      </c>
      <c r="B352" s="17" t="s">
        <v>8</v>
      </c>
      <c r="C352" s="17" t="s">
        <v>293</v>
      </c>
      <c r="D352" s="17" t="s">
        <v>295</v>
      </c>
      <c r="E352" s="17" t="s">
        <v>100</v>
      </c>
      <c r="F352" s="23">
        <v>8163000</v>
      </c>
      <c r="G352" s="15"/>
      <c r="H352" s="16">
        <f t="shared" si="15"/>
        <v>793000</v>
      </c>
      <c r="I352" s="36">
        <f>I353</f>
        <v>8956000</v>
      </c>
      <c r="J352" s="36">
        <f t="shared" si="14"/>
        <v>0</v>
      </c>
      <c r="K352" s="36">
        <f>K353</f>
        <v>8956000</v>
      </c>
    </row>
    <row r="353" spans="1:11" outlineLevel="7" x14ac:dyDescent="0.25">
      <c r="A353" s="5" t="s">
        <v>101</v>
      </c>
      <c r="B353" s="17" t="s">
        <v>8</v>
      </c>
      <c r="C353" s="17" t="s">
        <v>293</v>
      </c>
      <c r="D353" s="17" t="s">
        <v>295</v>
      </c>
      <c r="E353" s="17" t="s">
        <v>102</v>
      </c>
      <c r="F353" s="23">
        <v>8163000</v>
      </c>
      <c r="G353" s="15"/>
      <c r="H353" s="16">
        <f t="shared" si="15"/>
        <v>793000</v>
      </c>
      <c r="I353" s="36">
        <v>8956000</v>
      </c>
      <c r="J353" s="36">
        <f t="shared" si="14"/>
        <v>0</v>
      </c>
      <c r="K353" s="36">
        <v>8956000</v>
      </c>
    </row>
    <row r="354" spans="1:11" ht="25.5" outlineLevel="6" x14ac:dyDescent="0.25">
      <c r="A354" s="5" t="s">
        <v>296</v>
      </c>
      <c r="B354" s="17" t="s">
        <v>8</v>
      </c>
      <c r="C354" s="17" t="s">
        <v>293</v>
      </c>
      <c r="D354" s="17" t="s">
        <v>297</v>
      </c>
      <c r="E354" s="17"/>
      <c r="F354" s="23">
        <v>1000000</v>
      </c>
      <c r="G354" s="15"/>
      <c r="H354" s="16">
        <f t="shared" si="15"/>
        <v>0</v>
      </c>
      <c r="I354" s="36">
        <f>I355</f>
        <v>1000000</v>
      </c>
      <c r="J354" s="36">
        <f t="shared" si="14"/>
        <v>0</v>
      </c>
      <c r="K354" s="36">
        <f>K355</f>
        <v>1000000</v>
      </c>
    </row>
    <row r="355" spans="1:11" outlineLevel="7" x14ac:dyDescent="0.25">
      <c r="A355" s="5" t="s">
        <v>99</v>
      </c>
      <c r="B355" s="17" t="s">
        <v>8</v>
      </c>
      <c r="C355" s="17" t="s">
        <v>293</v>
      </c>
      <c r="D355" s="17" t="s">
        <v>297</v>
      </c>
      <c r="E355" s="17" t="s">
        <v>100</v>
      </c>
      <c r="F355" s="23">
        <v>1000000</v>
      </c>
      <c r="G355" s="15"/>
      <c r="H355" s="16">
        <f t="shared" si="15"/>
        <v>0</v>
      </c>
      <c r="I355" s="36">
        <f>I356</f>
        <v>1000000</v>
      </c>
      <c r="J355" s="36">
        <f t="shared" si="14"/>
        <v>0</v>
      </c>
      <c r="K355" s="36">
        <f>K356</f>
        <v>1000000</v>
      </c>
    </row>
    <row r="356" spans="1:11" outlineLevel="7" x14ac:dyDescent="0.25">
      <c r="A356" s="5" t="s">
        <v>101</v>
      </c>
      <c r="B356" s="17" t="s">
        <v>8</v>
      </c>
      <c r="C356" s="17" t="s">
        <v>293</v>
      </c>
      <c r="D356" s="17" t="s">
        <v>297</v>
      </c>
      <c r="E356" s="17" t="s">
        <v>102</v>
      </c>
      <c r="F356" s="23">
        <v>1000000</v>
      </c>
      <c r="G356" s="15"/>
      <c r="H356" s="16">
        <f t="shared" si="15"/>
        <v>0</v>
      </c>
      <c r="I356" s="36">
        <v>1000000</v>
      </c>
      <c r="J356" s="36">
        <f t="shared" si="14"/>
        <v>0</v>
      </c>
      <c r="K356" s="36">
        <v>1000000</v>
      </c>
    </row>
    <row r="357" spans="1:11" outlineLevel="4" x14ac:dyDescent="0.25">
      <c r="A357" s="5" t="s">
        <v>298</v>
      </c>
      <c r="B357" s="17" t="s">
        <v>8</v>
      </c>
      <c r="C357" s="17" t="s">
        <v>293</v>
      </c>
      <c r="D357" s="17" t="s">
        <v>299</v>
      </c>
      <c r="E357" s="17"/>
      <c r="F357" s="23">
        <v>2600000</v>
      </c>
      <c r="G357" s="15"/>
      <c r="H357" s="16">
        <f t="shared" si="15"/>
        <v>-2600000</v>
      </c>
      <c r="I357" s="32"/>
      <c r="J357" s="36">
        <f t="shared" si="14"/>
        <v>7897304.3300000001</v>
      </c>
      <c r="K357" s="36">
        <f>K358</f>
        <v>7897304.3300000001</v>
      </c>
    </row>
    <row r="358" spans="1:11" ht="51" outlineLevel="5" x14ac:dyDescent="0.25">
      <c r="A358" s="5" t="s">
        <v>300</v>
      </c>
      <c r="B358" s="17" t="s">
        <v>8</v>
      </c>
      <c r="C358" s="17" t="s">
        <v>293</v>
      </c>
      <c r="D358" s="17" t="s">
        <v>301</v>
      </c>
      <c r="E358" s="17"/>
      <c r="F358" s="23">
        <v>2600000</v>
      </c>
      <c r="G358" s="15"/>
      <c r="H358" s="16">
        <f t="shared" si="15"/>
        <v>200000</v>
      </c>
      <c r="I358" s="32">
        <f>I360+I362</f>
        <v>2800000</v>
      </c>
      <c r="J358" s="36">
        <f t="shared" si="14"/>
        <v>5097304.33</v>
      </c>
      <c r="K358" s="36">
        <f>K359+K362</f>
        <v>7897304.3300000001</v>
      </c>
    </row>
    <row r="359" spans="1:11" ht="25.5" outlineLevel="6" x14ac:dyDescent="0.25">
      <c r="A359" s="5" t="s">
        <v>302</v>
      </c>
      <c r="B359" s="17" t="s">
        <v>8</v>
      </c>
      <c r="C359" s="17" t="s">
        <v>293</v>
      </c>
      <c r="D359" s="17" t="s">
        <v>303</v>
      </c>
      <c r="E359" s="17"/>
      <c r="F359" s="23">
        <v>2600000</v>
      </c>
      <c r="G359" s="15"/>
      <c r="H359" s="16">
        <f t="shared" si="15"/>
        <v>-1799908.79</v>
      </c>
      <c r="I359" s="36">
        <f>I360</f>
        <v>800091.21</v>
      </c>
      <c r="J359" s="36">
        <f t="shared" si="14"/>
        <v>-800091.21</v>
      </c>
      <c r="K359" s="36">
        <f>K360</f>
        <v>0</v>
      </c>
    </row>
    <row r="360" spans="1:11" ht="25.5" outlineLevel="7" x14ac:dyDescent="0.25">
      <c r="A360" s="5" t="s">
        <v>23</v>
      </c>
      <c r="B360" s="17" t="s">
        <v>8</v>
      </c>
      <c r="C360" s="17" t="s">
        <v>293</v>
      </c>
      <c r="D360" s="17" t="s">
        <v>303</v>
      </c>
      <c r="E360" s="17" t="s">
        <v>24</v>
      </c>
      <c r="F360" s="23">
        <v>2600000</v>
      </c>
      <c r="G360" s="15"/>
      <c r="H360" s="16">
        <f t="shared" si="15"/>
        <v>-1799908.79</v>
      </c>
      <c r="I360" s="36">
        <f>I361</f>
        <v>800091.21</v>
      </c>
      <c r="J360" s="36">
        <f t="shared" si="14"/>
        <v>-800091.21</v>
      </c>
      <c r="K360" s="36">
        <f>K361</f>
        <v>0</v>
      </c>
    </row>
    <row r="361" spans="1:11" ht="25.5" outlineLevel="7" x14ac:dyDescent="0.25">
      <c r="A361" s="5" t="s">
        <v>25</v>
      </c>
      <c r="B361" s="17" t="s">
        <v>8</v>
      </c>
      <c r="C361" s="17" t="s">
        <v>293</v>
      </c>
      <c r="D361" s="17" t="s">
        <v>303</v>
      </c>
      <c r="E361" s="17" t="s">
        <v>26</v>
      </c>
      <c r="F361" s="23">
        <v>2600000</v>
      </c>
      <c r="G361" s="15"/>
      <c r="H361" s="16">
        <f t="shared" si="15"/>
        <v>-1799908.79</v>
      </c>
      <c r="I361" s="36">
        <v>800091.21</v>
      </c>
      <c r="J361" s="36">
        <f t="shared" si="14"/>
        <v>-800091.21</v>
      </c>
      <c r="K361" s="36">
        <v>0</v>
      </c>
    </row>
    <row r="362" spans="1:11" outlineLevel="7" x14ac:dyDescent="0.25">
      <c r="A362" s="5" t="s">
        <v>99</v>
      </c>
      <c r="B362" s="17" t="s">
        <v>8</v>
      </c>
      <c r="C362" s="17" t="s">
        <v>293</v>
      </c>
      <c r="D362" s="17" t="s">
        <v>303</v>
      </c>
      <c r="E362" s="17" t="s">
        <v>100</v>
      </c>
      <c r="F362" s="23"/>
      <c r="G362" s="15"/>
      <c r="H362" s="16"/>
      <c r="I362" s="36">
        <f>I363</f>
        <v>1999908.79</v>
      </c>
      <c r="J362" s="36">
        <f t="shared" si="14"/>
        <v>5897395.54</v>
      </c>
      <c r="K362" s="36">
        <f>K363</f>
        <v>7897304.3300000001</v>
      </c>
    </row>
    <row r="363" spans="1:11" outlineLevel="7" x14ac:dyDescent="0.25">
      <c r="A363" s="5" t="s">
        <v>101</v>
      </c>
      <c r="B363" s="17" t="s">
        <v>8</v>
      </c>
      <c r="C363" s="17" t="s">
        <v>293</v>
      </c>
      <c r="D363" s="17" t="s">
        <v>303</v>
      </c>
      <c r="E363" s="17" t="s">
        <v>102</v>
      </c>
      <c r="F363" s="23"/>
      <c r="G363" s="15"/>
      <c r="H363" s="16"/>
      <c r="I363" s="36">
        <v>1999908.79</v>
      </c>
      <c r="J363" s="36">
        <f t="shared" si="14"/>
        <v>5897395.54</v>
      </c>
      <c r="K363" s="36">
        <v>7897304.3300000001</v>
      </c>
    </row>
    <row r="364" spans="1:11" ht="38.25" outlineLevel="4" x14ac:dyDescent="0.25">
      <c r="A364" s="5" t="s">
        <v>304</v>
      </c>
      <c r="B364" s="17" t="s">
        <v>8</v>
      </c>
      <c r="C364" s="17" t="s">
        <v>293</v>
      </c>
      <c r="D364" s="17" t="s">
        <v>305</v>
      </c>
      <c r="E364" s="17"/>
      <c r="F364" s="23">
        <v>1000000</v>
      </c>
      <c r="G364" s="15"/>
      <c r="H364" s="16">
        <f t="shared" si="15"/>
        <v>2457657.17</v>
      </c>
      <c r="I364" s="36">
        <f>I365</f>
        <v>3457657.17</v>
      </c>
      <c r="J364" s="36">
        <f t="shared" si="14"/>
        <v>359451.73</v>
      </c>
      <c r="K364" s="36">
        <f>K365</f>
        <v>3817108.9</v>
      </c>
    </row>
    <row r="365" spans="1:11" ht="38.25" outlineLevel="5" x14ac:dyDescent="0.25">
      <c r="A365" s="5" t="s">
        <v>306</v>
      </c>
      <c r="B365" s="17" t="s">
        <v>8</v>
      </c>
      <c r="C365" s="17" t="s">
        <v>293</v>
      </c>
      <c r="D365" s="17" t="s">
        <v>307</v>
      </c>
      <c r="E365" s="17"/>
      <c r="F365" s="23">
        <v>1000000</v>
      </c>
      <c r="G365" s="15"/>
      <c r="H365" s="16">
        <f t="shared" si="15"/>
        <v>2457657.17</v>
      </c>
      <c r="I365" s="36">
        <f>I366</f>
        <v>3457657.17</v>
      </c>
      <c r="J365" s="36">
        <f t="shared" si="14"/>
        <v>359451.73</v>
      </c>
      <c r="K365" s="36">
        <f>K366</f>
        <v>3817108.9</v>
      </c>
    </row>
    <row r="366" spans="1:11" ht="51" outlineLevel="6" x14ac:dyDescent="0.25">
      <c r="A366" s="5" t="s">
        <v>308</v>
      </c>
      <c r="B366" s="17" t="s">
        <v>8</v>
      </c>
      <c r="C366" s="17" t="s">
        <v>293</v>
      </c>
      <c r="D366" s="17" t="s">
        <v>309</v>
      </c>
      <c r="E366" s="17"/>
      <c r="F366" s="23">
        <v>1000000</v>
      </c>
      <c r="G366" s="15"/>
      <c r="H366" s="16">
        <f t="shared" si="15"/>
        <v>2457657.17</v>
      </c>
      <c r="I366" s="36">
        <f>I367</f>
        <v>3457657.17</v>
      </c>
      <c r="J366" s="36">
        <f t="shared" si="14"/>
        <v>359451.73</v>
      </c>
      <c r="K366" s="36">
        <f>K367+K369</f>
        <v>3817108.9</v>
      </c>
    </row>
    <row r="367" spans="1:11" ht="25.5" outlineLevel="7" x14ac:dyDescent="0.25">
      <c r="A367" s="5" t="s">
        <v>23</v>
      </c>
      <c r="B367" s="17" t="s">
        <v>8</v>
      </c>
      <c r="C367" s="17" t="s">
        <v>293</v>
      </c>
      <c r="D367" s="17" t="s">
        <v>309</v>
      </c>
      <c r="E367" s="17" t="s">
        <v>24</v>
      </c>
      <c r="F367" s="23">
        <v>1000000</v>
      </c>
      <c r="G367" s="15"/>
      <c r="H367" s="16">
        <f t="shared" si="15"/>
        <v>2457657.17</v>
      </c>
      <c r="I367" s="36">
        <f>I368</f>
        <v>3457657.17</v>
      </c>
      <c r="J367" s="36">
        <f t="shared" si="14"/>
        <v>-40548.270000000019</v>
      </c>
      <c r="K367" s="36">
        <f>K368</f>
        <v>3417108.9</v>
      </c>
    </row>
    <row r="368" spans="1:11" ht="25.5" outlineLevel="7" x14ac:dyDescent="0.25">
      <c r="A368" s="5" t="s">
        <v>25</v>
      </c>
      <c r="B368" s="17" t="s">
        <v>8</v>
      </c>
      <c r="C368" s="17" t="s">
        <v>293</v>
      </c>
      <c r="D368" s="17" t="s">
        <v>309</v>
      </c>
      <c r="E368" s="17" t="s">
        <v>26</v>
      </c>
      <c r="F368" s="23">
        <v>1000000</v>
      </c>
      <c r="G368" s="15"/>
      <c r="H368" s="16">
        <f t="shared" si="15"/>
        <v>2457657.17</v>
      </c>
      <c r="I368" s="36">
        <v>3457657.17</v>
      </c>
      <c r="J368" s="36">
        <f t="shared" si="14"/>
        <v>-40548.270000000019</v>
      </c>
      <c r="K368" s="36">
        <v>3417108.9</v>
      </c>
    </row>
    <row r="369" spans="1:11" outlineLevel="7" x14ac:dyDescent="0.25">
      <c r="A369" s="5" t="s">
        <v>99</v>
      </c>
      <c r="B369" s="17" t="s">
        <v>8</v>
      </c>
      <c r="C369" s="17" t="s">
        <v>293</v>
      </c>
      <c r="D369" s="17" t="s">
        <v>309</v>
      </c>
      <c r="E369" s="17" t="s">
        <v>100</v>
      </c>
      <c r="F369" s="23"/>
      <c r="G369" s="15"/>
      <c r="H369" s="16"/>
      <c r="I369" s="36">
        <v>0</v>
      </c>
      <c r="J369" s="36">
        <f t="shared" si="14"/>
        <v>400000</v>
      </c>
      <c r="K369" s="36">
        <f>K370</f>
        <v>400000</v>
      </c>
    </row>
    <row r="370" spans="1:11" outlineLevel="7" x14ac:dyDescent="0.25">
      <c r="A370" s="5" t="s">
        <v>101</v>
      </c>
      <c r="B370" s="17" t="s">
        <v>8</v>
      </c>
      <c r="C370" s="17" t="s">
        <v>293</v>
      </c>
      <c r="D370" s="17" t="s">
        <v>309</v>
      </c>
      <c r="E370" s="17" t="s">
        <v>102</v>
      </c>
      <c r="F370" s="23"/>
      <c r="G370" s="15"/>
      <c r="H370" s="16"/>
      <c r="I370" s="36">
        <v>0</v>
      </c>
      <c r="J370" s="36">
        <f t="shared" si="14"/>
        <v>400000</v>
      </c>
      <c r="K370" s="36">
        <v>400000</v>
      </c>
    </row>
    <row r="371" spans="1:11" ht="38.25" outlineLevel="4" x14ac:dyDescent="0.25">
      <c r="A371" s="5" t="s">
        <v>310</v>
      </c>
      <c r="B371" s="17" t="s">
        <v>8</v>
      </c>
      <c r="C371" s="17" t="s">
        <v>293</v>
      </c>
      <c r="D371" s="17" t="s">
        <v>311</v>
      </c>
      <c r="E371" s="17"/>
      <c r="F371" s="23">
        <v>1000000</v>
      </c>
      <c r="G371" s="15"/>
      <c r="H371" s="16">
        <f t="shared" si="15"/>
        <v>-73333.329999999958</v>
      </c>
      <c r="I371" s="36">
        <f>I372</f>
        <v>926666.67</v>
      </c>
      <c r="J371" s="36">
        <f t="shared" si="14"/>
        <v>-926666.67</v>
      </c>
      <c r="K371" s="36">
        <f>K372</f>
        <v>0</v>
      </c>
    </row>
    <row r="372" spans="1:11" ht="51" outlineLevel="5" x14ac:dyDescent="0.25">
      <c r="A372" s="5" t="s">
        <v>312</v>
      </c>
      <c r="B372" s="17" t="s">
        <v>8</v>
      </c>
      <c r="C372" s="17" t="s">
        <v>293</v>
      </c>
      <c r="D372" s="17" t="s">
        <v>313</v>
      </c>
      <c r="E372" s="17"/>
      <c r="F372" s="23">
        <v>1000000</v>
      </c>
      <c r="G372" s="15"/>
      <c r="H372" s="16">
        <f t="shared" si="15"/>
        <v>-73333.329999999958</v>
      </c>
      <c r="I372" s="36">
        <f>I373</f>
        <v>926666.67</v>
      </c>
      <c r="J372" s="36">
        <f t="shared" si="14"/>
        <v>-926666.67</v>
      </c>
      <c r="K372" s="36">
        <f>K373</f>
        <v>0</v>
      </c>
    </row>
    <row r="373" spans="1:11" ht="165.75" outlineLevel="6" x14ac:dyDescent="0.25">
      <c r="A373" s="5" t="s">
        <v>314</v>
      </c>
      <c r="B373" s="17" t="s">
        <v>8</v>
      </c>
      <c r="C373" s="17" t="s">
        <v>293</v>
      </c>
      <c r="D373" s="17" t="s">
        <v>315</v>
      </c>
      <c r="E373" s="17"/>
      <c r="F373" s="23">
        <v>1000000</v>
      </c>
      <c r="G373" s="15"/>
      <c r="H373" s="16">
        <f t="shared" si="15"/>
        <v>-73333.329999999958</v>
      </c>
      <c r="I373" s="36">
        <f>I374</f>
        <v>926666.67</v>
      </c>
      <c r="J373" s="36">
        <f t="shared" si="14"/>
        <v>-926666.67</v>
      </c>
      <c r="K373" s="36">
        <f>K374</f>
        <v>0</v>
      </c>
    </row>
    <row r="374" spans="1:11" ht="25.5" outlineLevel="7" x14ac:dyDescent="0.25">
      <c r="A374" s="5" t="s">
        <v>23</v>
      </c>
      <c r="B374" s="17" t="s">
        <v>8</v>
      </c>
      <c r="C374" s="17" t="s">
        <v>293</v>
      </c>
      <c r="D374" s="17" t="s">
        <v>315</v>
      </c>
      <c r="E374" s="17" t="s">
        <v>24</v>
      </c>
      <c r="F374" s="23">
        <v>1000000</v>
      </c>
      <c r="G374" s="15"/>
      <c r="H374" s="16">
        <f t="shared" si="15"/>
        <v>-73333.329999999958</v>
      </c>
      <c r="I374" s="36">
        <f>I375</f>
        <v>926666.67</v>
      </c>
      <c r="J374" s="36">
        <f t="shared" si="14"/>
        <v>-926666.67</v>
      </c>
      <c r="K374" s="36">
        <f>K375</f>
        <v>0</v>
      </c>
    </row>
    <row r="375" spans="1:11" ht="25.5" outlineLevel="7" x14ac:dyDescent="0.25">
      <c r="A375" s="5" t="s">
        <v>25</v>
      </c>
      <c r="B375" s="17" t="s">
        <v>8</v>
      </c>
      <c r="C375" s="17" t="s">
        <v>293</v>
      </c>
      <c r="D375" s="17" t="s">
        <v>315</v>
      </c>
      <c r="E375" s="17" t="s">
        <v>26</v>
      </c>
      <c r="F375" s="23">
        <v>1000000</v>
      </c>
      <c r="G375" s="15"/>
      <c r="H375" s="16">
        <f t="shared" si="15"/>
        <v>-73333.329999999958</v>
      </c>
      <c r="I375" s="36">
        <v>926666.67</v>
      </c>
      <c r="J375" s="36">
        <f t="shared" si="14"/>
        <v>-926666.67</v>
      </c>
      <c r="K375" s="36">
        <v>0</v>
      </c>
    </row>
    <row r="376" spans="1:11" ht="25.5" outlineLevel="7" x14ac:dyDescent="0.25">
      <c r="A376" s="5" t="s">
        <v>197</v>
      </c>
      <c r="B376" s="17" t="s">
        <v>8</v>
      </c>
      <c r="C376" s="17" t="s">
        <v>293</v>
      </c>
      <c r="D376" s="17" t="s">
        <v>198</v>
      </c>
      <c r="E376" s="17"/>
      <c r="F376" s="23"/>
      <c r="G376" s="15"/>
      <c r="H376" s="16"/>
      <c r="I376" s="32">
        <v>0</v>
      </c>
      <c r="J376" s="36">
        <f t="shared" si="14"/>
        <v>5972884</v>
      </c>
      <c r="K376" s="36">
        <f>K377</f>
        <v>5972884</v>
      </c>
    </row>
    <row r="377" spans="1:11" ht="51" outlineLevel="7" x14ac:dyDescent="0.25">
      <c r="A377" s="5" t="s">
        <v>782</v>
      </c>
      <c r="B377" s="17" t="s">
        <v>8</v>
      </c>
      <c r="C377" s="17" t="s">
        <v>293</v>
      </c>
      <c r="D377" s="17" t="s">
        <v>784</v>
      </c>
      <c r="E377" s="17"/>
      <c r="F377" s="23"/>
      <c r="G377" s="15"/>
      <c r="H377" s="16"/>
      <c r="I377" s="32">
        <v>0</v>
      </c>
      <c r="J377" s="36">
        <f t="shared" si="14"/>
        <v>5972884</v>
      </c>
      <c r="K377" s="36">
        <f>K378</f>
        <v>5972884</v>
      </c>
    </row>
    <row r="378" spans="1:11" ht="63.75" outlineLevel="7" x14ac:dyDescent="0.25">
      <c r="A378" s="5" t="s">
        <v>783</v>
      </c>
      <c r="B378" s="17" t="s">
        <v>8</v>
      </c>
      <c r="C378" s="17" t="s">
        <v>293</v>
      </c>
      <c r="D378" s="17" t="s">
        <v>785</v>
      </c>
      <c r="E378" s="17"/>
      <c r="F378" s="23"/>
      <c r="G378" s="15"/>
      <c r="H378" s="16"/>
      <c r="I378" s="32">
        <v>0</v>
      </c>
      <c r="J378" s="36">
        <f t="shared" si="14"/>
        <v>5972884</v>
      </c>
      <c r="K378" s="36">
        <f>K379</f>
        <v>5972884</v>
      </c>
    </row>
    <row r="379" spans="1:11" outlineLevel="7" x14ac:dyDescent="0.25">
      <c r="A379" s="5" t="s">
        <v>99</v>
      </c>
      <c r="B379" s="17" t="s">
        <v>8</v>
      </c>
      <c r="C379" s="17" t="s">
        <v>293</v>
      </c>
      <c r="D379" s="17" t="s">
        <v>785</v>
      </c>
      <c r="E379" s="17" t="s">
        <v>100</v>
      </c>
      <c r="F379" s="23"/>
      <c r="G379" s="15"/>
      <c r="H379" s="16"/>
      <c r="I379" s="32">
        <v>0</v>
      </c>
      <c r="J379" s="36">
        <f t="shared" si="14"/>
        <v>5972884</v>
      </c>
      <c r="K379" s="36">
        <f>K380</f>
        <v>5972884</v>
      </c>
    </row>
    <row r="380" spans="1:11" outlineLevel="7" x14ac:dyDescent="0.25">
      <c r="A380" s="5" t="s">
        <v>101</v>
      </c>
      <c r="B380" s="17" t="s">
        <v>8</v>
      </c>
      <c r="C380" s="17" t="s">
        <v>293</v>
      </c>
      <c r="D380" s="17" t="s">
        <v>785</v>
      </c>
      <c r="E380" s="17" t="s">
        <v>102</v>
      </c>
      <c r="F380" s="23"/>
      <c r="G380" s="15"/>
      <c r="H380" s="16"/>
      <c r="I380" s="32">
        <v>0</v>
      </c>
      <c r="J380" s="36">
        <f t="shared" si="14"/>
        <v>5972884</v>
      </c>
      <c r="K380" s="36">
        <v>5972884</v>
      </c>
    </row>
    <row r="381" spans="1:11" ht="38.25" outlineLevel="3" x14ac:dyDescent="0.25">
      <c r="A381" s="5" t="s">
        <v>316</v>
      </c>
      <c r="B381" s="17" t="s">
        <v>8</v>
      </c>
      <c r="C381" s="17" t="s">
        <v>293</v>
      </c>
      <c r="D381" s="17" t="s">
        <v>317</v>
      </c>
      <c r="E381" s="17"/>
      <c r="F381" s="23">
        <v>25484475</v>
      </c>
      <c r="G381" s="15"/>
      <c r="H381" s="16">
        <f t="shared" si="15"/>
        <v>51222.070000000298</v>
      </c>
      <c r="I381" s="36">
        <f>I382</f>
        <v>25535697.07</v>
      </c>
      <c r="J381" s="36">
        <f t="shared" si="14"/>
        <v>-3371960.450000003</v>
      </c>
      <c r="K381" s="36">
        <f>K382</f>
        <v>22163736.619999997</v>
      </c>
    </row>
    <row r="382" spans="1:11" ht="38.25" outlineLevel="5" x14ac:dyDescent="0.25">
      <c r="A382" s="5" t="s">
        <v>318</v>
      </c>
      <c r="B382" s="17" t="s">
        <v>8</v>
      </c>
      <c r="C382" s="17" t="s">
        <v>293</v>
      </c>
      <c r="D382" s="17" t="s">
        <v>319</v>
      </c>
      <c r="E382" s="17"/>
      <c r="F382" s="23">
        <v>25484475</v>
      </c>
      <c r="G382" s="15"/>
      <c r="H382" s="16">
        <f t="shared" si="15"/>
        <v>51222.070000000298</v>
      </c>
      <c r="I382" s="36">
        <f>I383+I388</f>
        <v>25535697.07</v>
      </c>
      <c r="J382" s="36">
        <f t="shared" si="14"/>
        <v>-3371960.450000003</v>
      </c>
      <c r="K382" s="36">
        <f>K383+K388</f>
        <v>22163736.619999997</v>
      </c>
    </row>
    <row r="383" spans="1:11" ht="38.25" outlineLevel="6" x14ac:dyDescent="0.25">
      <c r="A383" s="5" t="s">
        <v>320</v>
      </c>
      <c r="B383" s="17" t="s">
        <v>8</v>
      </c>
      <c r="C383" s="17" t="s">
        <v>293</v>
      </c>
      <c r="D383" s="17" t="s">
        <v>321</v>
      </c>
      <c r="E383" s="17"/>
      <c r="F383" s="23">
        <f>F384+F386</f>
        <v>4000000</v>
      </c>
      <c r="G383" s="15"/>
      <c r="H383" s="16">
        <f t="shared" si="15"/>
        <v>1891585.3100000005</v>
      </c>
      <c r="I383" s="36">
        <f>I384+I386</f>
        <v>5891585.3100000005</v>
      </c>
      <c r="J383" s="36">
        <f t="shared" si="14"/>
        <v>-2692663.5200000005</v>
      </c>
      <c r="K383" s="36">
        <f>K384+K386</f>
        <v>3198921.79</v>
      </c>
    </row>
    <row r="384" spans="1:11" ht="25.5" outlineLevel="7" x14ac:dyDescent="0.25">
      <c r="A384" s="5" t="s">
        <v>23</v>
      </c>
      <c r="B384" s="17" t="s">
        <v>8</v>
      </c>
      <c r="C384" s="17" t="s">
        <v>293</v>
      </c>
      <c r="D384" s="17" t="s">
        <v>321</v>
      </c>
      <c r="E384" s="17" t="s">
        <v>24</v>
      </c>
      <c r="F384" s="23">
        <v>3516466.25</v>
      </c>
      <c r="G384" s="15"/>
      <c r="H384" s="16">
        <f t="shared" si="15"/>
        <v>-559681.14000000013</v>
      </c>
      <c r="I384" s="36">
        <f>I385</f>
        <v>2956785.11</v>
      </c>
      <c r="J384" s="36">
        <f t="shared" si="14"/>
        <v>-2867177.1599999997</v>
      </c>
      <c r="K384" s="36">
        <f>K385</f>
        <v>89607.95</v>
      </c>
    </row>
    <row r="385" spans="1:11" ht="25.5" outlineLevel="7" x14ac:dyDescent="0.25">
      <c r="A385" s="5" t="s">
        <v>25</v>
      </c>
      <c r="B385" s="17" t="s">
        <v>8</v>
      </c>
      <c r="C385" s="17" t="s">
        <v>293</v>
      </c>
      <c r="D385" s="17" t="s">
        <v>321</v>
      </c>
      <c r="E385" s="17" t="s">
        <v>26</v>
      </c>
      <c r="F385" s="23">
        <v>3516466.25</v>
      </c>
      <c r="G385" s="15"/>
      <c r="H385" s="16">
        <f t="shared" si="15"/>
        <v>-559681.14000000013</v>
      </c>
      <c r="I385" s="36">
        <v>2956785.11</v>
      </c>
      <c r="J385" s="36">
        <f t="shared" si="14"/>
        <v>-2867177.1599999997</v>
      </c>
      <c r="K385" s="36">
        <v>89607.95</v>
      </c>
    </row>
    <row r="386" spans="1:11" outlineLevel="7" x14ac:dyDescent="0.25">
      <c r="A386" s="5" t="s">
        <v>99</v>
      </c>
      <c r="B386" s="17" t="s">
        <v>8</v>
      </c>
      <c r="C386" s="17" t="s">
        <v>293</v>
      </c>
      <c r="D386" s="17" t="s">
        <v>321</v>
      </c>
      <c r="E386" s="17" t="s">
        <v>100</v>
      </c>
      <c r="F386" s="23">
        <f>F387</f>
        <v>483533.75</v>
      </c>
      <c r="G386" s="15"/>
      <c r="H386" s="16">
        <f t="shared" si="15"/>
        <v>2451266.4500000002</v>
      </c>
      <c r="I386" s="36">
        <f>I387</f>
        <v>2934800.2</v>
      </c>
      <c r="J386" s="36">
        <f t="shared" si="14"/>
        <v>174513.63999999966</v>
      </c>
      <c r="K386" s="36">
        <f>K387</f>
        <v>3109313.84</v>
      </c>
    </row>
    <row r="387" spans="1:11" outlineLevel="7" x14ac:dyDescent="0.25">
      <c r="A387" s="5" t="s">
        <v>101</v>
      </c>
      <c r="B387" s="17" t="s">
        <v>8</v>
      </c>
      <c r="C387" s="17" t="s">
        <v>293</v>
      </c>
      <c r="D387" s="17" t="s">
        <v>321</v>
      </c>
      <c r="E387" s="17" t="s">
        <v>102</v>
      </c>
      <c r="F387" s="23">
        <v>483533.75</v>
      </c>
      <c r="G387" s="15"/>
      <c r="H387" s="16">
        <f t="shared" si="15"/>
        <v>2451266.4500000002</v>
      </c>
      <c r="I387" s="36">
        <v>2934800.2</v>
      </c>
      <c r="J387" s="36">
        <f t="shared" si="14"/>
        <v>174513.63999999966</v>
      </c>
      <c r="K387" s="36">
        <v>3109313.84</v>
      </c>
    </row>
    <row r="388" spans="1:11" ht="140.25" outlineLevel="6" x14ac:dyDescent="0.25">
      <c r="A388" s="5" t="s">
        <v>322</v>
      </c>
      <c r="B388" s="17" t="s">
        <v>8</v>
      </c>
      <c r="C388" s="17" t="s">
        <v>293</v>
      </c>
      <c r="D388" s="17" t="s">
        <v>323</v>
      </c>
      <c r="E388" s="17"/>
      <c r="F388" s="23">
        <v>21484475</v>
      </c>
      <c r="G388" s="15"/>
      <c r="H388" s="16">
        <f t="shared" si="15"/>
        <v>-1840363.2399999984</v>
      </c>
      <c r="I388" s="36">
        <f>I391+I393</f>
        <v>19644111.760000002</v>
      </c>
      <c r="J388" s="36">
        <f t="shared" si="14"/>
        <v>-679296.93000000343</v>
      </c>
      <c r="K388" s="36">
        <f>K391+K393</f>
        <v>18964814.829999998</v>
      </c>
    </row>
    <row r="389" spans="1:11" ht="25.5" hidden="1" outlineLevel="7" x14ac:dyDescent="0.25">
      <c r="A389" s="5" t="s">
        <v>23</v>
      </c>
      <c r="B389" s="17" t="s">
        <v>8</v>
      </c>
      <c r="C389" s="17" t="s">
        <v>293</v>
      </c>
      <c r="D389" s="17" t="s">
        <v>323</v>
      </c>
      <c r="E389" s="17" t="s">
        <v>24</v>
      </c>
      <c r="F389" s="23">
        <v>0</v>
      </c>
      <c r="G389" s="15"/>
      <c r="H389" s="16">
        <f t="shared" si="15"/>
        <v>0</v>
      </c>
      <c r="I389" s="36"/>
      <c r="J389" s="36">
        <f t="shared" si="14"/>
        <v>0</v>
      </c>
      <c r="K389" s="36"/>
    </row>
    <row r="390" spans="1:11" ht="25.5" hidden="1" outlineLevel="7" x14ac:dyDescent="0.25">
      <c r="A390" s="5" t="s">
        <v>25</v>
      </c>
      <c r="B390" s="17" t="s">
        <v>8</v>
      </c>
      <c r="C390" s="17" t="s">
        <v>293</v>
      </c>
      <c r="D390" s="17" t="s">
        <v>323</v>
      </c>
      <c r="E390" s="17" t="s">
        <v>26</v>
      </c>
      <c r="F390" s="23">
        <v>0</v>
      </c>
      <c r="G390" s="15"/>
      <c r="H390" s="16">
        <f t="shared" si="15"/>
        <v>0</v>
      </c>
      <c r="I390" s="36"/>
      <c r="J390" s="36">
        <f t="shared" si="14"/>
        <v>0</v>
      </c>
      <c r="K390" s="36"/>
    </row>
    <row r="391" spans="1:11" outlineLevel="7" x14ac:dyDescent="0.25">
      <c r="A391" s="5" t="s">
        <v>99</v>
      </c>
      <c r="B391" s="17" t="s">
        <v>8</v>
      </c>
      <c r="C391" s="17" t="s">
        <v>293</v>
      </c>
      <c r="D391" s="17" t="s">
        <v>323</v>
      </c>
      <c r="E391" s="17" t="s">
        <v>100</v>
      </c>
      <c r="F391" s="23">
        <f>F392</f>
        <v>21484475</v>
      </c>
      <c r="G391" s="15"/>
      <c r="H391" s="16">
        <f t="shared" si="15"/>
        <v>-1840431.1099999994</v>
      </c>
      <c r="I391" s="36">
        <f>I392</f>
        <v>19644043.890000001</v>
      </c>
      <c r="J391" s="36">
        <f t="shared" si="14"/>
        <v>-679229.06000000238</v>
      </c>
      <c r="K391" s="36">
        <f>K392</f>
        <v>18964814.829999998</v>
      </c>
    </row>
    <row r="392" spans="1:11" outlineLevel="7" x14ac:dyDescent="0.25">
      <c r="A392" s="5" t="s">
        <v>101</v>
      </c>
      <c r="B392" s="17" t="s">
        <v>8</v>
      </c>
      <c r="C392" s="17" t="s">
        <v>293</v>
      </c>
      <c r="D392" s="17" t="s">
        <v>323</v>
      </c>
      <c r="E392" s="17" t="s">
        <v>102</v>
      </c>
      <c r="F392" s="23">
        <v>21484475</v>
      </c>
      <c r="G392" s="15"/>
      <c r="H392" s="16">
        <f t="shared" si="15"/>
        <v>-1840431.1099999994</v>
      </c>
      <c r="I392" s="36">
        <v>19644043.890000001</v>
      </c>
      <c r="J392" s="36">
        <f t="shared" si="14"/>
        <v>-679229.06000000238</v>
      </c>
      <c r="K392" s="36">
        <v>18964814.829999998</v>
      </c>
    </row>
    <row r="393" spans="1:11" outlineLevel="7" x14ac:dyDescent="0.25">
      <c r="A393" s="5" t="s">
        <v>718</v>
      </c>
      <c r="B393" s="17" t="s">
        <v>8</v>
      </c>
      <c r="C393" s="17" t="s">
        <v>293</v>
      </c>
      <c r="D393" s="17" t="s">
        <v>323</v>
      </c>
      <c r="E393" s="17" t="s">
        <v>31</v>
      </c>
      <c r="F393" s="23"/>
      <c r="G393" s="15"/>
      <c r="H393" s="16"/>
      <c r="I393" s="36">
        <f>I394</f>
        <v>67.87</v>
      </c>
      <c r="J393" s="36">
        <f t="shared" si="14"/>
        <v>-67.87</v>
      </c>
      <c r="K393" s="36">
        <f>K394</f>
        <v>0</v>
      </c>
    </row>
    <row r="394" spans="1:11" outlineLevel="7" x14ac:dyDescent="0.25">
      <c r="A394" s="5" t="s">
        <v>32</v>
      </c>
      <c r="B394" s="17" t="s">
        <v>8</v>
      </c>
      <c r="C394" s="17" t="s">
        <v>293</v>
      </c>
      <c r="D394" s="17" t="s">
        <v>323</v>
      </c>
      <c r="E394" s="17" t="s">
        <v>33</v>
      </c>
      <c r="F394" s="23"/>
      <c r="G394" s="15"/>
      <c r="H394" s="16"/>
      <c r="I394" s="36">
        <v>67.87</v>
      </c>
      <c r="J394" s="36">
        <f t="shared" ref="J394:J457" si="16">K394-I394</f>
        <v>-67.87</v>
      </c>
      <c r="K394" s="36">
        <v>0</v>
      </c>
    </row>
    <row r="395" spans="1:11" ht="38.25" outlineLevel="3" x14ac:dyDescent="0.25">
      <c r="A395" s="5" t="s">
        <v>324</v>
      </c>
      <c r="B395" s="17" t="s">
        <v>8</v>
      </c>
      <c r="C395" s="17" t="s">
        <v>293</v>
      </c>
      <c r="D395" s="17" t="s">
        <v>325</v>
      </c>
      <c r="E395" s="17"/>
      <c r="F395" s="23">
        <v>24300304</v>
      </c>
      <c r="G395" s="15"/>
      <c r="H395" s="16">
        <f t="shared" si="15"/>
        <v>27997478.760000005</v>
      </c>
      <c r="I395" s="36">
        <f>I402+I399</f>
        <v>52297782.760000005</v>
      </c>
      <c r="J395" s="36">
        <f t="shared" si="16"/>
        <v>13355840.149999991</v>
      </c>
      <c r="K395" s="36">
        <f>K402+K399</f>
        <v>65653622.909999996</v>
      </c>
    </row>
    <row r="396" spans="1:11" ht="51" hidden="1" outlineLevel="3" x14ac:dyDescent="0.25">
      <c r="A396" s="18" t="s">
        <v>338</v>
      </c>
      <c r="B396" s="17" t="s">
        <v>8</v>
      </c>
      <c r="C396" s="17" t="s">
        <v>293</v>
      </c>
      <c r="D396" s="17" t="s">
        <v>339</v>
      </c>
      <c r="E396" s="17"/>
      <c r="F396" s="23">
        <v>0</v>
      </c>
      <c r="G396" s="15"/>
      <c r="H396" s="16">
        <f t="shared" si="15"/>
        <v>0</v>
      </c>
      <c r="I396" s="36"/>
      <c r="J396" s="36">
        <f t="shared" si="16"/>
        <v>0</v>
      </c>
      <c r="K396" s="36"/>
    </row>
    <row r="397" spans="1:11" hidden="1" outlineLevel="3" x14ac:dyDescent="0.25">
      <c r="A397" s="18" t="s">
        <v>99</v>
      </c>
      <c r="B397" s="17" t="s">
        <v>8</v>
      </c>
      <c r="C397" s="17" t="s">
        <v>293</v>
      </c>
      <c r="D397" s="17" t="s">
        <v>339</v>
      </c>
      <c r="E397" s="17" t="s">
        <v>100</v>
      </c>
      <c r="F397" s="23">
        <v>0</v>
      </c>
      <c r="G397" s="15"/>
      <c r="H397" s="16">
        <f t="shared" si="15"/>
        <v>0</v>
      </c>
      <c r="I397" s="36"/>
      <c r="J397" s="36">
        <f t="shared" si="16"/>
        <v>0</v>
      </c>
      <c r="K397" s="36"/>
    </row>
    <row r="398" spans="1:11" hidden="1" outlineLevel="3" x14ac:dyDescent="0.25">
      <c r="A398" s="18"/>
      <c r="B398" s="17" t="s">
        <v>8</v>
      </c>
      <c r="C398" s="17" t="s">
        <v>293</v>
      </c>
      <c r="D398" s="17" t="s">
        <v>339</v>
      </c>
      <c r="E398" s="17" t="s">
        <v>102</v>
      </c>
      <c r="F398" s="23">
        <v>0</v>
      </c>
      <c r="G398" s="15"/>
      <c r="H398" s="16">
        <f t="shared" si="15"/>
        <v>0</v>
      </c>
      <c r="I398" s="36"/>
      <c r="J398" s="36">
        <f t="shared" si="16"/>
        <v>0</v>
      </c>
      <c r="K398" s="36"/>
    </row>
    <row r="399" spans="1:11" ht="51" outlineLevel="3" x14ac:dyDescent="0.25">
      <c r="A399" s="18" t="s">
        <v>738</v>
      </c>
      <c r="B399" s="17" t="s">
        <v>8</v>
      </c>
      <c r="C399" s="17" t="s">
        <v>293</v>
      </c>
      <c r="D399" s="17" t="s">
        <v>339</v>
      </c>
      <c r="E399" s="17"/>
      <c r="F399" s="23"/>
      <c r="G399" s="15"/>
      <c r="H399" s="16"/>
      <c r="I399" s="36">
        <f>I400</f>
        <v>12381470.449999999</v>
      </c>
      <c r="J399" s="36">
        <f t="shared" si="16"/>
        <v>8299389.2699999996</v>
      </c>
      <c r="K399" s="36">
        <f>K400</f>
        <v>20680859.719999999</v>
      </c>
    </row>
    <row r="400" spans="1:11" outlineLevel="3" x14ac:dyDescent="0.25">
      <c r="A400" s="18" t="s">
        <v>99</v>
      </c>
      <c r="B400" s="17" t="s">
        <v>8</v>
      </c>
      <c r="C400" s="17" t="s">
        <v>293</v>
      </c>
      <c r="D400" s="17" t="s">
        <v>339</v>
      </c>
      <c r="E400" s="17" t="s">
        <v>100</v>
      </c>
      <c r="F400" s="23"/>
      <c r="G400" s="15"/>
      <c r="H400" s="16"/>
      <c r="I400" s="36">
        <f>I401</f>
        <v>12381470.449999999</v>
      </c>
      <c r="J400" s="36">
        <f t="shared" si="16"/>
        <v>8299389.2699999996</v>
      </c>
      <c r="K400" s="36">
        <f>K401</f>
        <v>20680859.719999999</v>
      </c>
    </row>
    <row r="401" spans="1:11" outlineLevel="3" x14ac:dyDescent="0.25">
      <c r="A401" s="18" t="s">
        <v>101</v>
      </c>
      <c r="B401" s="17" t="s">
        <v>8</v>
      </c>
      <c r="C401" s="17" t="s">
        <v>293</v>
      </c>
      <c r="D401" s="17" t="s">
        <v>339</v>
      </c>
      <c r="E401" s="17" t="s">
        <v>102</v>
      </c>
      <c r="F401" s="23"/>
      <c r="G401" s="15"/>
      <c r="H401" s="16"/>
      <c r="I401" s="36">
        <v>12381470.449999999</v>
      </c>
      <c r="J401" s="36">
        <f t="shared" si="16"/>
        <v>8299389.2699999996</v>
      </c>
      <c r="K401" s="36">
        <v>20680859.719999999</v>
      </c>
    </row>
    <row r="402" spans="1:11" ht="38.25" outlineLevel="5" x14ac:dyDescent="0.25">
      <c r="A402" s="5" t="s">
        <v>326</v>
      </c>
      <c r="B402" s="17" t="s">
        <v>8</v>
      </c>
      <c r="C402" s="17" t="s">
        <v>293</v>
      </c>
      <c r="D402" s="17" t="s">
        <v>327</v>
      </c>
      <c r="E402" s="17"/>
      <c r="F402" s="23">
        <v>24300304</v>
      </c>
      <c r="G402" s="15"/>
      <c r="H402" s="16">
        <f t="shared" si="15"/>
        <v>15616008.310000002</v>
      </c>
      <c r="I402" s="36">
        <f>I403+I406</f>
        <v>39916312.310000002</v>
      </c>
      <c r="J402" s="36">
        <f t="shared" si="16"/>
        <v>5056450.8799999952</v>
      </c>
      <c r="K402" s="36">
        <f>K403+K406</f>
        <v>44972763.189999998</v>
      </c>
    </row>
    <row r="403" spans="1:11" ht="63.75" outlineLevel="5" x14ac:dyDescent="0.25">
      <c r="A403" s="5" t="s">
        <v>722</v>
      </c>
      <c r="B403" s="17" t="s">
        <v>8</v>
      </c>
      <c r="C403" s="17" t="s">
        <v>293</v>
      </c>
      <c r="D403" s="17" t="s">
        <v>721</v>
      </c>
      <c r="E403" s="17"/>
      <c r="F403" s="23">
        <v>0</v>
      </c>
      <c r="G403" s="15"/>
      <c r="H403" s="16">
        <v>0</v>
      </c>
      <c r="I403" s="36">
        <f>I404</f>
        <v>16750000</v>
      </c>
      <c r="J403" s="36">
        <f t="shared" si="16"/>
        <v>-3305882.4800000004</v>
      </c>
      <c r="K403" s="36">
        <f>K404</f>
        <v>13444117.52</v>
      </c>
    </row>
    <row r="404" spans="1:11" outlineLevel="5" x14ac:dyDescent="0.25">
      <c r="A404" s="5" t="s">
        <v>99</v>
      </c>
      <c r="B404" s="17" t="s">
        <v>8</v>
      </c>
      <c r="C404" s="17" t="s">
        <v>293</v>
      </c>
      <c r="D404" s="17" t="s">
        <v>721</v>
      </c>
      <c r="E404" s="17" t="s">
        <v>100</v>
      </c>
      <c r="F404" s="23">
        <v>0</v>
      </c>
      <c r="G404" s="15"/>
      <c r="H404" s="16">
        <v>0</v>
      </c>
      <c r="I404" s="36">
        <f>I405</f>
        <v>16750000</v>
      </c>
      <c r="J404" s="36">
        <f t="shared" si="16"/>
        <v>-3305882.4800000004</v>
      </c>
      <c r="K404" s="36">
        <f>K405</f>
        <v>13444117.52</v>
      </c>
    </row>
    <row r="405" spans="1:11" outlineLevel="5" x14ac:dyDescent="0.25">
      <c r="A405" s="5" t="s">
        <v>101</v>
      </c>
      <c r="B405" s="17" t="s">
        <v>8</v>
      </c>
      <c r="C405" s="17" t="s">
        <v>293</v>
      </c>
      <c r="D405" s="17" t="s">
        <v>721</v>
      </c>
      <c r="E405" s="17" t="s">
        <v>102</v>
      </c>
      <c r="F405" s="23">
        <v>0</v>
      </c>
      <c r="G405" s="15"/>
      <c r="H405" s="16">
        <v>0</v>
      </c>
      <c r="I405" s="36">
        <v>16750000</v>
      </c>
      <c r="J405" s="36">
        <f t="shared" si="16"/>
        <v>-3305882.4800000004</v>
      </c>
      <c r="K405" s="36">
        <v>13444117.52</v>
      </c>
    </row>
    <row r="406" spans="1:11" ht="25.5" outlineLevel="6" x14ac:dyDescent="0.25">
      <c r="A406" s="5" t="s">
        <v>328</v>
      </c>
      <c r="B406" s="17" t="s">
        <v>8</v>
      </c>
      <c r="C406" s="17" t="s">
        <v>293</v>
      </c>
      <c r="D406" s="17" t="s">
        <v>329</v>
      </c>
      <c r="E406" s="17"/>
      <c r="F406" s="23">
        <v>24300304</v>
      </c>
      <c r="G406" s="15"/>
      <c r="H406" s="16">
        <f t="shared" si="15"/>
        <v>-1133991.6900000013</v>
      </c>
      <c r="I406" s="36">
        <f>I407</f>
        <v>23166312.309999999</v>
      </c>
      <c r="J406" s="36">
        <f t="shared" si="16"/>
        <v>8362333.3600000031</v>
      </c>
      <c r="K406" s="36">
        <f>K407</f>
        <v>31528645.670000002</v>
      </c>
    </row>
    <row r="407" spans="1:11" outlineLevel="7" x14ac:dyDescent="0.25">
      <c r="A407" s="5" t="s">
        <v>99</v>
      </c>
      <c r="B407" s="17" t="s">
        <v>8</v>
      </c>
      <c r="C407" s="17" t="s">
        <v>293</v>
      </c>
      <c r="D407" s="17" t="s">
        <v>329</v>
      </c>
      <c r="E407" s="17" t="s">
        <v>100</v>
      </c>
      <c r="F407" s="23">
        <v>24300304</v>
      </c>
      <c r="G407" s="15"/>
      <c r="H407" s="16">
        <f t="shared" si="15"/>
        <v>-1133991.6900000013</v>
      </c>
      <c r="I407" s="36">
        <f>I408</f>
        <v>23166312.309999999</v>
      </c>
      <c r="J407" s="36">
        <f t="shared" si="16"/>
        <v>8362333.3600000031</v>
      </c>
      <c r="K407" s="36">
        <f>K408</f>
        <v>31528645.670000002</v>
      </c>
    </row>
    <row r="408" spans="1:11" outlineLevel="7" x14ac:dyDescent="0.25">
      <c r="A408" s="5" t="s">
        <v>101</v>
      </c>
      <c r="B408" s="17" t="s">
        <v>8</v>
      </c>
      <c r="C408" s="17" t="s">
        <v>293</v>
      </c>
      <c r="D408" s="17" t="s">
        <v>329</v>
      </c>
      <c r="E408" s="17" t="s">
        <v>102</v>
      </c>
      <c r="F408" s="23">
        <v>24300304</v>
      </c>
      <c r="G408" s="15"/>
      <c r="H408" s="16">
        <f t="shared" si="15"/>
        <v>-1133991.6900000013</v>
      </c>
      <c r="I408" s="36">
        <f>24300304-1133991.69</f>
        <v>23166312.309999999</v>
      </c>
      <c r="J408" s="36">
        <f t="shared" si="16"/>
        <v>8362333.3600000031</v>
      </c>
      <c r="K408" s="36">
        <v>31528645.670000002</v>
      </c>
    </row>
    <row r="409" spans="1:11" outlineLevel="2" x14ac:dyDescent="0.25">
      <c r="A409" s="5" t="s">
        <v>330</v>
      </c>
      <c r="B409" s="17" t="s">
        <v>8</v>
      </c>
      <c r="C409" s="17" t="s">
        <v>331</v>
      </c>
      <c r="D409" s="17"/>
      <c r="E409" s="17"/>
      <c r="F409" s="23">
        <v>22750268</v>
      </c>
      <c r="G409" s="15"/>
      <c r="H409" s="16">
        <f t="shared" si="15"/>
        <v>10668919.600000001</v>
      </c>
      <c r="I409" s="36">
        <f>I410+I416+I421+I432</f>
        <v>33419187.600000001</v>
      </c>
      <c r="J409" s="36">
        <f t="shared" si="16"/>
        <v>15313748.690000005</v>
      </c>
      <c r="K409" s="36">
        <f>K410+K416+K421+K432</f>
        <v>48732936.290000007</v>
      </c>
    </row>
    <row r="410" spans="1:11" ht="25.5" outlineLevel="3" x14ac:dyDescent="0.25">
      <c r="A410" s="5" t="s">
        <v>77</v>
      </c>
      <c r="B410" s="17" t="s">
        <v>8</v>
      </c>
      <c r="C410" s="17" t="s">
        <v>331</v>
      </c>
      <c r="D410" s="17" t="s">
        <v>78</v>
      </c>
      <c r="E410" s="17"/>
      <c r="F410" s="23">
        <v>2742426</v>
      </c>
      <c r="G410" s="15"/>
      <c r="H410" s="16">
        <f t="shared" si="15"/>
        <v>3780820.8</v>
      </c>
      <c r="I410" s="36">
        <f>I411</f>
        <v>6523246.7999999998</v>
      </c>
      <c r="J410" s="36">
        <f t="shared" si="16"/>
        <v>-168316.70000000019</v>
      </c>
      <c r="K410" s="36">
        <f>K411</f>
        <v>6354930.0999999996</v>
      </c>
    </row>
    <row r="411" spans="1:11" ht="25.5" outlineLevel="5" x14ac:dyDescent="0.25">
      <c r="A411" s="5" t="s">
        <v>332</v>
      </c>
      <c r="B411" s="17" t="s">
        <v>8</v>
      </c>
      <c r="C411" s="17" t="s">
        <v>331</v>
      </c>
      <c r="D411" s="17" t="s">
        <v>333</v>
      </c>
      <c r="E411" s="17"/>
      <c r="F411" s="23">
        <v>2742426</v>
      </c>
      <c r="G411" s="15"/>
      <c r="H411" s="16">
        <f t="shared" si="15"/>
        <v>3780820.8</v>
      </c>
      <c r="I411" s="36">
        <f>I412</f>
        <v>6523246.7999999998</v>
      </c>
      <c r="J411" s="36">
        <f t="shared" si="16"/>
        <v>-168316.70000000019</v>
      </c>
      <c r="K411" s="36">
        <f>K412</f>
        <v>6354930.0999999996</v>
      </c>
    </row>
    <row r="412" spans="1:11" ht="38.25" outlineLevel="6" x14ac:dyDescent="0.25">
      <c r="A412" s="5" t="s">
        <v>334</v>
      </c>
      <c r="B412" s="17" t="s">
        <v>8</v>
      </c>
      <c r="C412" s="17" t="s">
        <v>331</v>
      </c>
      <c r="D412" s="17" t="s">
        <v>335</v>
      </c>
      <c r="E412" s="17"/>
      <c r="F412" s="23">
        <v>2742426</v>
      </c>
      <c r="G412" s="15"/>
      <c r="H412" s="16">
        <f t="shared" si="15"/>
        <v>3780820.8</v>
      </c>
      <c r="I412" s="36">
        <f>I413</f>
        <v>6523246.7999999998</v>
      </c>
      <c r="J412" s="36">
        <f t="shared" si="16"/>
        <v>-168316.70000000019</v>
      </c>
      <c r="K412" s="36">
        <f>K413</f>
        <v>6354930.0999999996</v>
      </c>
    </row>
    <row r="413" spans="1:11" ht="25.5" outlineLevel="7" x14ac:dyDescent="0.25">
      <c r="A413" s="5" t="s">
        <v>23</v>
      </c>
      <c r="B413" s="17" t="s">
        <v>8</v>
      </c>
      <c r="C413" s="17" t="s">
        <v>331</v>
      </c>
      <c r="D413" s="17" t="s">
        <v>335</v>
      </c>
      <c r="E413" s="17" t="s">
        <v>24</v>
      </c>
      <c r="F413" s="23">
        <v>2742426</v>
      </c>
      <c r="G413" s="15"/>
      <c r="H413" s="16">
        <f t="shared" si="15"/>
        <v>3780820.8</v>
      </c>
      <c r="I413" s="36">
        <f>I414</f>
        <v>6523246.7999999998</v>
      </c>
      <c r="J413" s="36">
        <f t="shared" si="16"/>
        <v>-168316.70000000019</v>
      </c>
      <c r="K413" s="36">
        <f>K414</f>
        <v>6354930.0999999996</v>
      </c>
    </row>
    <row r="414" spans="1:11" ht="25.5" outlineLevel="7" x14ac:dyDescent="0.25">
      <c r="A414" s="5" t="s">
        <v>25</v>
      </c>
      <c r="B414" s="17" t="s">
        <v>8</v>
      </c>
      <c r="C414" s="17" t="s">
        <v>331</v>
      </c>
      <c r="D414" s="17" t="s">
        <v>335</v>
      </c>
      <c r="E414" s="17" t="s">
        <v>26</v>
      </c>
      <c r="F414" s="23">
        <v>2742426</v>
      </c>
      <c r="G414" s="15"/>
      <c r="H414" s="16">
        <f t="shared" si="15"/>
        <v>3780820.8</v>
      </c>
      <c r="I414" s="36">
        <v>6523246.7999999998</v>
      </c>
      <c r="J414" s="36">
        <f t="shared" si="16"/>
        <v>-168316.70000000019</v>
      </c>
      <c r="K414" s="36">
        <v>6354930.0999999996</v>
      </c>
    </row>
    <row r="415" spans="1:11" ht="25.5" outlineLevel="7" x14ac:dyDescent="0.25">
      <c r="A415" s="5" t="s">
        <v>211</v>
      </c>
      <c r="B415" s="17" t="s">
        <v>8</v>
      </c>
      <c r="C415" s="17" t="s">
        <v>331</v>
      </c>
      <c r="D415" s="17" t="s">
        <v>212</v>
      </c>
      <c r="E415" s="17"/>
      <c r="F415" s="23"/>
      <c r="G415" s="15"/>
      <c r="H415" s="16"/>
      <c r="I415" s="36">
        <f>I416</f>
        <v>7522907.96</v>
      </c>
      <c r="J415" s="36">
        <f t="shared" si="16"/>
        <v>-647818.88999999966</v>
      </c>
      <c r="K415" s="36">
        <f>K416</f>
        <v>6875089.0700000003</v>
      </c>
    </row>
    <row r="416" spans="1:11" ht="25.5" outlineLevel="7" x14ac:dyDescent="0.25">
      <c r="A416" s="5" t="s">
        <v>213</v>
      </c>
      <c r="B416" s="17" t="s">
        <v>8</v>
      </c>
      <c r="C416" s="17" t="s">
        <v>331</v>
      </c>
      <c r="D416" s="17" t="s">
        <v>214</v>
      </c>
      <c r="E416" s="17"/>
      <c r="F416" s="23"/>
      <c r="G416" s="15"/>
      <c r="H416" s="16"/>
      <c r="I416" s="36">
        <f>I417</f>
        <v>7522907.96</v>
      </c>
      <c r="J416" s="36">
        <f t="shared" si="16"/>
        <v>-647818.88999999966</v>
      </c>
      <c r="K416" s="36">
        <f>K417</f>
        <v>6875089.0700000003</v>
      </c>
    </row>
    <row r="417" spans="1:11" ht="25.5" outlineLevel="7" x14ac:dyDescent="0.25">
      <c r="A417" s="5" t="s">
        <v>734</v>
      </c>
      <c r="B417" s="17" t="s">
        <v>8</v>
      </c>
      <c r="C417" s="17" t="s">
        <v>331</v>
      </c>
      <c r="D417" s="17" t="s">
        <v>216</v>
      </c>
      <c r="E417" s="17"/>
      <c r="F417" s="23"/>
      <c r="G417" s="15"/>
      <c r="H417" s="16"/>
      <c r="I417" s="36">
        <f>I418</f>
        <v>7522907.96</v>
      </c>
      <c r="J417" s="36">
        <f t="shared" si="16"/>
        <v>-647818.88999999966</v>
      </c>
      <c r="K417" s="36">
        <f>K418</f>
        <v>6875089.0700000003</v>
      </c>
    </row>
    <row r="418" spans="1:11" ht="38.25" outlineLevel="7" x14ac:dyDescent="0.25">
      <c r="A418" s="5" t="s">
        <v>735</v>
      </c>
      <c r="B418" s="17" t="s">
        <v>8</v>
      </c>
      <c r="C418" s="17" t="s">
        <v>331</v>
      </c>
      <c r="D418" s="17" t="s">
        <v>220</v>
      </c>
      <c r="E418" s="17"/>
      <c r="F418" s="23"/>
      <c r="G418" s="15"/>
      <c r="H418" s="16"/>
      <c r="I418" s="36">
        <f>I419</f>
        <v>7522907.96</v>
      </c>
      <c r="J418" s="36">
        <f t="shared" si="16"/>
        <v>-647818.88999999966</v>
      </c>
      <c r="K418" s="36">
        <f>K419</f>
        <v>6875089.0700000003</v>
      </c>
    </row>
    <row r="419" spans="1:11" outlineLevel="7" x14ac:dyDescent="0.25">
      <c r="A419" s="5" t="s">
        <v>99</v>
      </c>
      <c r="B419" s="17" t="s">
        <v>8</v>
      </c>
      <c r="C419" s="17" t="s">
        <v>331</v>
      </c>
      <c r="D419" s="17" t="s">
        <v>220</v>
      </c>
      <c r="E419" s="17" t="s">
        <v>100</v>
      </c>
      <c r="F419" s="23"/>
      <c r="G419" s="15"/>
      <c r="H419" s="16"/>
      <c r="I419" s="36">
        <f>I420</f>
        <v>7522907.96</v>
      </c>
      <c r="J419" s="36">
        <f t="shared" si="16"/>
        <v>-647818.88999999966</v>
      </c>
      <c r="K419" s="36">
        <f>K420</f>
        <v>6875089.0700000003</v>
      </c>
    </row>
    <row r="420" spans="1:11" outlineLevel="7" x14ac:dyDescent="0.25">
      <c r="A420" s="5" t="s">
        <v>732</v>
      </c>
      <c r="B420" s="17" t="s">
        <v>8</v>
      </c>
      <c r="C420" s="17" t="s">
        <v>331</v>
      </c>
      <c r="D420" s="17" t="s">
        <v>220</v>
      </c>
      <c r="E420" s="17" t="s">
        <v>102</v>
      </c>
      <c r="F420" s="23"/>
      <c r="G420" s="15"/>
      <c r="H420" s="16"/>
      <c r="I420" s="36">
        <v>7522907.96</v>
      </c>
      <c r="J420" s="36">
        <f t="shared" si="16"/>
        <v>-647818.88999999966</v>
      </c>
      <c r="K420" s="36">
        <v>6875089.0700000003</v>
      </c>
    </row>
    <row r="421" spans="1:11" ht="38.25" outlineLevel="3" x14ac:dyDescent="0.25">
      <c r="A421" s="5" t="s">
        <v>324</v>
      </c>
      <c r="B421" s="17" t="s">
        <v>8</v>
      </c>
      <c r="C421" s="17" t="s">
        <v>331</v>
      </c>
      <c r="D421" s="17" t="s">
        <v>325</v>
      </c>
      <c r="E421" s="17"/>
      <c r="F421" s="23">
        <v>12047842</v>
      </c>
      <c r="G421" s="15"/>
      <c r="H421" s="16">
        <f t="shared" si="15"/>
        <v>3485352.0999999996</v>
      </c>
      <c r="I421" s="36">
        <f>I422+I425+I429</f>
        <v>15533194.1</v>
      </c>
      <c r="J421" s="36">
        <f t="shared" si="16"/>
        <v>5009568.9000000004</v>
      </c>
      <c r="K421" s="36">
        <f>K422+K425+K429</f>
        <v>20542763</v>
      </c>
    </row>
    <row r="422" spans="1:11" ht="25.5" outlineLevel="6" x14ac:dyDescent="0.25">
      <c r="A422" s="5" t="s">
        <v>336</v>
      </c>
      <c r="B422" s="17" t="s">
        <v>8</v>
      </c>
      <c r="C422" s="17" t="s">
        <v>331</v>
      </c>
      <c r="D422" s="17" t="s">
        <v>337</v>
      </c>
      <c r="E422" s="17"/>
      <c r="F422" s="23">
        <v>1447842</v>
      </c>
      <c r="G422" s="15"/>
      <c r="H422" s="16">
        <f t="shared" si="15"/>
        <v>-286517.69999999995</v>
      </c>
      <c r="I422" s="36">
        <f>I423</f>
        <v>1161324.3</v>
      </c>
      <c r="J422" s="36">
        <f t="shared" si="16"/>
        <v>0</v>
      </c>
      <c r="K422" s="36">
        <f>K423</f>
        <v>1161324.3</v>
      </c>
    </row>
    <row r="423" spans="1:11" outlineLevel="7" x14ac:dyDescent="0.25">
      <c r="A423" s="5" t="s">
        <v>99</v>
      </c>
      <c r="B423" s="17" t="s">
        <v>8</v>
      </c>
      <c r="C423" s="17" t="s">
        <v>331</v>
      </c>
      <c r="D423" s="17" t="s">
        <v>337</v>
      </c>
      <c r="E423" s="17" t="s">
        <v>100</v>
      </c>
      <c r="F423" s="23">
        <v>1447842</v>
      </c>
      <c r="G423" s="15"/>
      <c r="H423" s="16">
        <f t="shared" si="15"/>
        <v>-286517.69999999995</v>
      </c>
      <c r="I423" s="36">
        <f>I424</f>
        <v>1161324.3</v>
      </c>
      <c r="J423" s="36">
        <f t="shared" si="16"/>
        <v>0</v>
      </c>
      <c r="K423" s="36">
        <f>K424</f>
        <v>1161324.3</v>
      </c>
    </row>
    <row r="424" spans="1:11" outlineLevel="7" x14ac:dyDescent="0.25">
      <c r="A424" s="5" t="s">
        <v>101</v>
      </c>
      <c r="B424" s="17" t="s">
        <v>8</v>
      </c>
      <c r="C424" s="17" t="s">
        <v>331</v>
      </c>
      <c r="D424" s="17" t="s">
        <v>337</v>
      </c>
      <c r="E424" s="17" t="s">
        <v>102</v>
      </c>
      <c r="F424" s="23">
        <v>1447842</v>
      </c>
      <c r="G424" s="15"/>
      <c r="H424" s="16">
        <f t="shared" si="15"/>
        <v>-286517.69999999995</v>
      </c>
      <c r="I424" s="36">
        <f>1447842-286517.7</f>
        <v>1161324.3</v>
      </c>
      <c r="J424" s="36">
        <f t="shared" si="16"/>
        <v>0</v>
      </c>
      <c r="K424" s="36">
        <f>1447842-286517.7</f>
        <v>1161324.3</v>
      </c>
    </row>
    <row r="425" spans="1:11" ht="51" outlineLevel="6" x14ac:dyDescent="0.25">
      <c r="A425" s="5" t="s">
        <v>338</v>
      </c>
      <c r="B425" s="17" t="s">
        <v>8</v>
      </c>
      <c r="C425" s="17" t="s">
        <v>331</v>
      </c>
      <c r="D425" s="17" t="s">
        <v>339</v>
      </c>
      <c r="E425" s="17"/>
      <c r="F425" s="23">
        <v>10600000</v>
      </c>
      <c r="G425" s="15"/>
      <c r="H425" s="16">
        <f t="shared" si="15"/>
        <v>-4044185.2300000004</v>
      </c>
      <c r="I425" s="36">
        <f>I426</f>
        <v>6555814.7699999996</v>
      </c>
      <c r="J425" s="36">
        <f t="shared" si="16"/>
        <v>6455027.9600000009</v>
      </c>
      <c r="K425" s="36">
        <f>K426</f>
        <v>13010842.73</v>
      </c>
    </row>
    <row r="426" spans="1:11" outlineLevel="7" x14ac:dyDescent="0.25">
      <c r="A426" s="5" t="s">
        <v>99</v>
      </c>
      <c r="B426" s="17" t="s">
        <v>8</v>
      </c>
      <c r="C426" s="17" t="s">
        <v>331</v>
      </c>
      <c r="D426" s="17" t="s">
        <v>339</v>
      </c>
      <c r="E426" s="17" t="s">
        <v>100</v>
      </c>
      <c r="F426" s="23">
        <v>10600000</v>
      </c>
      <c r="G426" s="15"/>
      <c r="H426" s="16">
        <f t="shared" si="15"/>
        <v>-4044185.2300000004</v>
      </c>
      <c r="I426" s="36">
        <f>I427</f>
        <v>6555814.7699999996</v>
      </c>
      <c r="J426" s="36">
        <f t="shared" si="16"/>
        <v>6455027.9600000009</v>
      </c>
      <c r="K426" s="36">
        <f>K427</f>
        <v>13010842.73</v>
      </c>
    </row>
    <row r="427" spans="1:11" outlineLevel="7" x14ac:dyDescent="0.25">
      <c r="A427" s="5" t="s">
        <v>101</v>
      </c>
      <c r="B427" s="17" t="s">
        <v>8</v>
      </c>
      <c r="C427" s="17" t="s">
        <v>331</v>
      </c>
      <c r="D427" s="17" t="s">
        <v>339</v>
      </c>
      <c r="E427" s="17" t="s">
        <v>102</v>
      </c>
      <c r="F427" s="23">
        <v>10600000</v>
      </c>
      <c r="G427" s="15"/>
      <c r="H427" s="16">
        <f t="shared" si="15"/>
        <v>-4044185.2300000004</v>
      </c>
      <c r="I427" s="36">
        <v>6555814.7699999996</v>
      </c>
      <c r="J427" s="36">
        <f t="shared" si="16"/>
        <v>6455027.9600000009</v>
      </c>
      <c r="K427" s="36">
        <v>13010842.73</v>
      </c>
    </row>
    <row r="428" spans="1:11" ht="25.5" outlineLevel="7" x14ac:dyDescent="0.25">
      <c r="A428" s="5" t="s">
        <v>733</v>
      </c>
      <c r="B428" s="17" t="s">
        <v>8</v>
      </c>
      <c r="C428" s="17" t="s">
        <v>331</v>
      </c>
      <c r="D428" s="17" t="s">
        <v>731</v>
      </c>
      <c r="E428" s="17"/>
      <c r="F428" s="23"/>
      <c r="G428" s="15"/>
      <c r="H428" s="16"/>
      <c r="I428" s="36">
        <f>I429</f>
        <v>7816055.0300000003</v>
      </c>
      <c r="J428" s="36">
        <f t="shared" si="16"/>
        <v>-1445459.0600000005</v>
      </c>
      <c r="K428" s="36">
        <f>K429</f>
        <v>6370595.9699999997</v>
      </c>
    </row>
    <row r="429" spans="1:11" ht="38.25" outlineLevel="7" x14ac:dyDescent="0.25">
      <c r="A429" s="5" t="s">
        <v>729</v>
      </c>
      <c r="B429" s="17" t="s">
        <v>8</v>
      </c>
      <c r="C429" s="17" t="s">
        <v>331</v>
      </c>
      <c r="D429" s="17" t="s">
        <v>730</v>
      </c>
      <c r="E429" s="17"/>
      <c r="F429" s="23"/>
      <c r="G429" s="15"/>
      <c r="H429" s="16"/>
      <c r="I429" s="36">
        <f>I430</f>
        <v>7816055.0300000003</v>
      </c>
      <c r="J429" s="36">
        <f t="shared" si="16"/>
        <v>-1445459.0600000005</v>
      </c>
      <c r="K429" s="36">
        <f>K430</f>
        <v>6370595.9699999997</v>
      </c>
    </row>
    <row r="430" spans="1:11" outlineLevel="7" x14ac:dyDescent="0.25">
      <c r="A430" s="5" t="s">
        <v>99</v>
      </c>
      <c r="B430" s="17" t="s">
        <v>8</v>
      </c>
      <c r="C430" s="17" t="s">
        <v>331</v>
      </c>
      <c r="D430" s="17" t="s">
        <v>730</v>
      </c>
      <c r="E430" s="17" t="s">
        <v>100</v>
      </c>
      <c r="F430" s="23"/>
      <c r="G430" s="15"/>
      <c r="H430" s="16"/>
      <c r="I430" s="36">
        <f>I431</f>
        <v>7816055.0300000003</v>
      </c>
      <c r="J430" s="36">
        <f t="shared" si="16"/>
        <v>-1445459.0600000005</v>
      </c>
      <c r="K430" s="36">
        <f>K431</f>
        <v>6370595.9699999997</v>
      </c>
    </row>
    <row r="431" spans="1:11" outlineLevel="7" x14ac:dyDescent="0.25">
      <c r="A431" s="5" t="s">
        <v>732</v>
      </c>
      <c r="B431" s="17" t="s">
        <v>8</v>
      </c>
      <c r="C431" s="17" t="s">
        <v>331</v>
      </c>
      <c r="D431" s="17" t="s">
        <v>730</v>
      </c>
      <c r="E431" s="17" t="s">
        <v>102</v>
      </c>
      <c r="F431" s="23"/>
      <c r="G431" s="15"/>
      <c r="H431" s="16"/>
      <c r="I431" s="36">
        <v>7816055.0300000003</v>
      </c>
      <c r="J431" s="36">
        <f t="shared" si="16"/>
        <v>-1445459.0600000005</v>
      </c>
      <c r="K431" s="36">
        <v>6370595.9699999997</v>
      </c>
    </row>
    <row r="432" spans="1:11" ht="38.25" outlineLevel="3" x14ac:dyDescent="0.25">
      <c r="A432" s="5" t="s">
        <v>340</v>
      </c>
      <c r="B432" s="17" t="s">
        <v>8</v>
      </c>
      <c r="C432" s="17" t="s">
        <v>331</v>
      </c>
      <c r="D432" s="17" t="s">
        <v>341</v>
      </c>
      <c r="E432" s="17"/>
      <c r="F432" s="23">
        <v>7960000</v>
      </c>
      <c r="G432" s="15"/>
      <c r="H432" s="16">
        <f t="shared" si="15"/>
        <v>-4120161.26</v>
      </c>
      <c r="I432" s="32">
        <f>I433</f>
        <v>3839838.74</v>
      </c>
      <c r="J432" s="36">
        <f t="shared" si="16"/>
        <v>11120315.380000001</v>
      </c>
      <c r="K432" s="36">
        <f>K438+K441+K444+K433</f>
        <v>14960154.120000001</v>
      </c>
    </row>
    <row r="433" spans="1:11" outlineLevel="3" x14ac:dyDescent="0.25">
      <c r="A433" s="5" t="s">
        <v>736</v>
      </c>
      <c r="B433" s="17" t="s">
        <v>8</v>
      </c>
      <c r="C433" s="17" t="s">
        <v>331</v>
      </c>
      <c r="D433" s="17" t="s">
        <v>737</v>
      </c>
      <c r="E433" s="17"/>
      <c r="F433" s="23"/>
      <c r="G433" s="15"/>
      <c r="H433" s="16"/>
      <c r="I433" s="32">
        <f>I436</f>
        <v>3839838.74</v>
      </c>
      <c r="J433" s="36">
        <f t="shared" si="16"/>
        <v>3359995.38</v>
      </c>
      <c r="K433" s="36">
        <f>K436+K434</f>
        <v>7199834.1200000001</v>
      </c>
    </row>
    <row r="434" spans="1:11" ht="25.5" outlineLevel="3" x14ac:dyDescent="0.25">
      <c r="A434" s="5" t="s">
        <v>23</v>
      </c>
      <c r="B434" s="17" t="s">
        <v>8</v>
      </c>
      <c r="C434" s="17" t="s">
        <v>331</v>
      </c>
      <c r="D434" s="17" t="s">
        <v>737</v>
      </c>
      <c r="E434" s="17" t="s">
        <v>24</v>
      </c>
      <c r="F434" s="23"/>
      <c r="G434" s="15"/>
      <c r="H434" s="16"/>
      <c r="I434" s="32"/>
      <c r="J434" s="36">
        <f t="shared" si="16"/>
        <v>1605579.3</v>
      </c>
      <c r="K434" s="36">
        <f>K435</f>
        <v>1605579.3</v>
      </c>
    </row>
    <row r="435" spans="1:11" ht="25.5" outlineLevel="3" x14ac:dyDescent="0.25">
      <c r="A435" s="5" t="s">
        <v>25</v>
      </c>
      <c r="B435" s="17" t="s">
        <v>8</v>
      </c>
      <c r="C435" s="17" t="s">
        <v>331</v>
      </c>
      <c r="D435" s="17" t="s">
        <v>737</v>
      </c>
      <c r="E435" s="17" t="s">
        <v>26</v>
      </c>
      <c r="F435" s="23"/>
      <c r="G435" s="15"/>
      <c r="H435" s="16"/>
      <c r="I435" s="32"/>
      <c r="J435" s="36">
        <f t="shared" si="16"/>
        <v>1605579.3</v>
      </c>
      <c r="K435" s="36">
        <v>1605579.3</v>
      </c>
    </row>
    <row r="436" spans="1:11" outlineLevel="3" x14ac:dyDescent="0.25">
      <c r="A436" s="5" t="s">
        <v>99</v>
      </c>
      <c r="B436" s="17" t="s">
        <v>8</v>
      </c>
      <c r="C436" s="17" t="s">
        <v>331</v>
      </c>
      <c r="D436" s="17" t="s">
        <v>737</v>
      </c>
      <c r="E436" s="17" t="s">
        <v>100</v>
      </c>
      <c r="F436" s="23"/>
      <c r="G436" s="15"/>
      <c r="H436" s="16"/>
      <c r="I436" s="36">
        <f>I437</f>
        <v>3839838.74</v>
      </c>
      <c r="J436" s="36">
        <f t="shared" si="16"/>
        <v>1754416.08</v>
      </c>
      <c r="K436" s="36">
        <f>K437</f>
        <v>5594254.8200000003</v>
      </c>
    </row>
    <row r="437" spans="1:11" outlineLevel="3" x14ac:dyDescent="0.25">
      <c r="A437" s="5" t="s">
        <v>101</v>
      </c>
      <c r="B437" s="17" t="s">
        <v>8</v>
      </c>
      <c r="C437" s="17" t="s">
        <v>331</v>
      </c>
      <c r="D437" s="17" t="s">
        <v>737</v>
      </c>
      <c r="E437" s="17" t="s">
        <v>102</v>
      </c>
      <c r="F437" s="23"/>
      <c r="G437" s="15"/>
      <c r="H437" s="16"/>
      <c r="I437" s="36">
        <v>3839838.74</v>
      </c>
      <c r="J437" s="36">
        <f t="shared" si="16"/>
        <v>1754416.08</v>
      </c>
      <c r="K437" s="36">
        <v>5594254.8200000003</v>
      </c>
    </row>
    <row r="438" spans="1:11" ht="63.75" outlineLevel="6" x14ac:dyDescent="0.25">
      <c r="A438" s="5" t="s">
        <v>342</v>
      </c>
      <c r="B438" s="17" t="s">
        <v>8</v>
      </c>
      <c r="C438" s="17" t="s">
        <v>331</v>
      </c>
      <c r="D438" s="17" t="s">
        <v>343</v>
      </c>
      <c r="E438" s="17"/>
      <c r="F438" s="23">
        <v>5411000</v>
      </c>
      <c r="G438" s="15"/>
      <c r="H438" s="16">
        <f t="shared" ref="H438:H510" si="17">I438-F438</f>
        <v>0</v>
      </c>
      <c r="I438" s="36">
        <f>I439</f>
        <v>5411000</v>
      </c>
      <c r="J438" s="36">
        <f t="shared" si="16"/>
        <v>0</v>
      </c>
      <c r="K438" s="36">
        <f>K439</f>
        <v>5411000</v>
      </c>
    </row>
    <row r="439" spans="1:11" outlineLevel="7" x14ac:dyDescent="0.25">
      <c r="A439" s="5" t="s">
        <v>99</v>
      </c>
      <c r="B439" s="17" t="s">
        <v>8</v>
      </c>
      <c r="C439" s="17" t="s">
        <v>331</v>
      </c>
      <c r="D439" s="17" t="s">
        <v>343</v>
      </c>
      <c r="E439" s="17" t="s">
        <v>100</v>
      </c>
      <c r="F439" s="23">
        <v>5411000</v>
      </c>
      <c r="G439" s="15"/>
      <c r="H439" s="16">
        <f t="shared" si="17"/>
        <v>0</v>
      </c>
      <c r="I439" s="36">
        <f>I440</f>
        <v>5411000</v>
      </c>
      <c r="J439" s="36">
        <f t="shared" si="16"/>
        <v>0</v>
      </c>
      <c r="K439" s="36">
        <f>K440</f>
        <v>5411000</v>
      </c>
    </row>
    <row r="440" spans="1:11" outlineLevel="7" x14ac:dyDescent="0.25">
      <c r="A440" s="5" t="s">
        <v>101</v>
      </c>
      <c r="B440" s="17" t="s">
        <v>8</v>
      </c>
      <c r="C440" s="17" t="s">
        <v>331</v>
      </c>
      <c r="D440" s="17" t="s">
        <v>343</v>
      </c>
      <c r="E440" s="17" t="s">
        <v>102</v>
      </c>
      <c r="F440" s="23">
        <v>5411000</v>
      </c>
      <c r="G440" s="15"/>
      <c r="H440" s="16">
        <f t="shared" si="17"/>
        <v>0</v>
      </c>
      <c r="I440" s="36">
        <v>5411000</v>
      </c>
      <c r="J440" s="36">
        <f t="shared" si="16"/>
        <v>0</v>
      </c>
      <c r="K440" s="36">
        <v>5411000</v>
      </c>
    </row>
    <row r="441" spans="1:11" ht="25.5" outlineLevel="6" x14ac:dyDescent="0.25">
      <c r="A441" s="5" t="s">
        <v>344</v>
      </c>
      <c r="B441" s="17" t="s">
        <v>8</v>
      </c>
      <c r="C441" s="17" t="s">
        <v>331</v>
      </c>
      <c r="D441" s="17" t="s">
        <v>345</v>
      </c>
      <c r="E441" s="17"/>
      <c r="F441" s="23">
        <v>65000</v>
      </c>
      <c r="G441" s="15"/>
      <c r="H441" s="16">
        <f t="shared" si="17"/>
        <v>0</v>
      </c>
      <c r="I441" s="36">
        <f>I442</f>
        <v>65000</v>
      </c>
      <c r="J441" s="36">
        <f t="shared" si="16"/>
        <v>-65000</v>
      </c>
      <c r="K441" s="36">
        <f>K442</f>
        <v>0</v>
      </c>
    </row>
    <row r="442" spans="1:11" outlineLevel="7" x14ac:dyDescent="0.25">
      <c r="A442" s="5" t="s">
        <v>99</v>
      </c>
      <c r="B442" s="17" t="s">
        <v>8</v>
      </c>
      <c r="C442" s="17" t="s">
        <v>331</v>
      </c>
      <c r="D442" s="17" t="s">
        <v>345</v>
      </c>
      <c r="E442" s="17" t="s">
        <v>100</v>
      </c>
      <c r="F442" s="23">
        <v>65000</v>
      </c>
      <c r="G442" s="15"/>
      <c r="H442" s="16">
        <f t="shared" si="17"/>
        <v>0</v>
      </c>
      <c r="I442" s="36">
        <f>I443</f>
        <v>65000</v>
      </c>
      <c r="J442" s="36">
        <f t="shared" si="16"/>
        <v>-65000</v>
      </c>
      <c r="K442" s="36">
        <f>K443</f>
        <v>0</v>
      </c>
    </row>
    <row r="443" spans="1:11" outlineLevel="7" x14ac:dyDescent="0.25">
      <c r="A443" s="5" t="s">
        <v>101</v>
      </c>
      <c r="B443" s="17" t="s">
        <v>8</v>
      </c>
      <c r="C443" s="17" t="s">
        <v>331</v>
      </c>
      <c r="D443" s="17" t="s">
        <v>345</v>
      </c>
      <c r="E443" s="17" t="s">
        <v>102</v>
      </c>
      <c r="F443" s="23">
        <v>65000</v>
      </c>
      <c r="G443" s="15"/>
      <c r="H443" s="16">
        <f t="shared" si="17"/>
        <v>0</v>
      </c>
      <c r="I443" s="36">
        <v>65000</v>
      </c>
      <c r="J443" s="36">
        <f t="shared" si="16"/>
        <v>-65000</v>
      </c>
      <c r="K443" s="36">
        <v>0</v>
      </c>
    </row>
    <row r="444" spans="1:11" outlineLevel="6" x14ac:dyDescent="0.25">
      <c r="A444" s="5" t="s">
        <v>346</v>
      </c>
      <c r="B444" s="17" t="s">
        <v>8</v>
      </c>
      <c r="C444" s="17" t="s">
        <v>331</v>
      </c>
      <c r="D444" s="17" t="s">
        <v>347</v>
      </c>
      <c r="E444" s="17"/>
      <c r="F444" s="23">
        <v>2484000</v>
      </c>
      <c r="G444" s="15"/>
      <c r="H444" s="16">
        <f t="shared" si="17"/>
        <v>0</v>
      </c>
      <c r="I444" s="36">
        <f>I445</f>
        <v>2484000</v>
      </c>
      <c r="J444" s="36">
        <f t="shared" si="16"/>
        <v>-134680</v>
      </c>
      <c r="K444" s="36">
        <f>K445</f>
        <v>2349320</v>
      </c>
    </row>
    <row r="445" spans="1:11" outlineLevel="7" x14ac:dyDescent="0.25">
      <c r="A445" s="5" t="s">
        <v>99</v>
      </c>
      <c r="B445" s="17" t="s">
        <v>8</v>
      </c>
      <c r="C445" s="17" t="s">
        <v>331</v>
      </c>
      <c r="D445" s="17" t="s">
        <v>347</v>
      </c>
      <c r="E445" s="17" t="s">
        <v>100</v>
      </c>
      <c r="F445" s="23">
        <v>2484000</v>
      </c>
      <c r="G445" s="15"/>
      <c r="H445" s="16">
        <f t="shared" si="17"/>
        <v>0</v>
      </c>
      <c r="I445" s="36">
        <f>I446</f>
        <v>2484000</v>
      </c>
      <c r="J445" s="36">
        <f t="shared" si="16"/>
        <v>-134680</v>
      </c>
      <c r="K445" s="36">
        <f>K446</f>
        <v>2349320</v>
      </c>
    </row>
    <row r="446" spans="1:11" outlineLevel="7" x14ac:dyDescent="0.25">
      <c r="A446" s="5" t="s">
        <v>101</v>
      </c>
      <c r="B446" s="17" t="s">
        <v>8</v>
      </c>
      <c r="C446" s="17" t="s">
        <v>331</v>
      </c>
      <c r="D446" s="17" t="s">
        <v>347</v>
      </c>
      <c r="E446" s="17" t="s">
        <v>102</v>
      </c>
      <c r="F446" s="23">
        <v>2484000</v>
      </c>
      <c r="G446" s="15"/>
      <c r="H446" s="16">
        <f t="shared" si="17"/>
        <v>0</v>
      </c>
      <c r="I446" s="36">
        <v>2484000</v>
      </c>
      <c r="J446" s="36">
        <f t="shared" si="16"/>
        <v>-134680</v>
      </c>
      <c r="K446" s="36">
        <v>2349320</v>
      </c>
    </row>
    <row r="447" spans="1:11" outlineLevel="1" x14ac:dyDescent="0.25">
      <c r="A447" s="5" t="s">
        <v>348</v>
      </c>
      <c r="B447" s="17" t="s">
        <v>8</v>
      </c>
      <c r="C447" s="17" t="s">
        <v>349</v>
      </c>
      <c r="D447" s="17"/>
      <c r="E447" s="17"/>
      <c r="F447" s="23">
        <v>725300</v>
      </c>
      <c r="G447" s="15"/>
      <c r="H447" s="16">
        <f t="shared" si="17"/>
        <v>0</v>
      </c>
      <c r="I447" s="36">
        <f t="shared" ref="I447:I452" si="18">I448</f>
        <v>725300</v>
      </c>
      <c r="J447" s="36">
        <f t="shared" si="16"/>
        <v>0</v>
      </c>
      <c r="K447" s="36">
        <f t="shared" ref="K447:K452" si="19">K448</f>
        <v>725300</v>
      </c>
    </row>
    <row r="448" spans="1:11" ht="25.5" outlineLevel="2" x14ac:dyDescent="0.25">
      <c r="A448" s="5" t="s">
        <v>350</v>
      </c>
      <c r="B448" s="17" t="s">
        <v>8</v>
      </c>
      <c r="C448" s="17" t="s">
        <v>351</v>
      </c>
      <c r="D448" s="17"/>
      <c r="E448" s="17"/>
      <c r="F448" s="23">
        <v>725300</v>
      </c>
      <c r="G448" s="15"/>
      <c r="H448" s="16">
        <f t="shared" si="17"/>
        <v>0</v>
      </c>
      <c r="I448" s="36">
        <f t="shared" si="18"/>
        <v>725300</v>
      </c>
      <c r="J448" s="36">
        <f t="shared" si="16"/>
        <v>0</v>
      </c>
      <c r="K448" s="36">
        <f t="shared" si="19"/>
        <v>725300</v>
      </c>
    </row>
    <row r="449" spans="1:11" ht="25.5" outlineLevel="3" x14ac:dyDescent="0.25">
      <c r="A449" s="5" t="s">
        <v>243</v>
      </c>
      <c r="B449" s="17" t="s">
        <v>8</v>
      </c>
      <c r="C449" s="17" t="s">
        <v>351</v>
      </c>
      <c r="D449" s="17" t="s">
        <v>244</v>
      </c>
      <c r="E449" s="17"/>
      <c r="F449" s="23">
        <v>725300</v>
      </c>
      <c r="G449" s="15"/>
      <c r="H449" s="16">
        <f t="shared" si="17"/>
        <v>0</v>
      </c>
      <c r="I449" s="36">
        <f t="shared" si="18"/>
        <v>725300</v>
      </c>
      <c r="J449" s="36">
        <f t="shared" si="16"/>
        <v>0</v>
      </c>
      <c r="K449" s="36">
        <f t="shared" si="19"/>
        <v>725300</v>
      </c>
    </row>
    <row r="450" spans="1:11" outlineLevel="5" x14ac:dyDescent="0.25">
      <c r="A450" s="5" t="s">
        <v>352</v>
      </c>
      <c r="B450" s="17" t="s">
        <v>8</v>
      </c>
      <c r="C450" s="17" t="s">
        <v>351</v>
      </c>
      <c r="D450" s="17" t="s">
        <v>353</v>
      </c>
      <c r="E450" s="17"/>
      <c r="F450" s="23">
        <v>725300</v>
      </c>
      <c r="G450" s="15"/>
      <c r="H450" s="16">
        <f t="shared" si="17"/>
        <v>0</v>
      </c>
      <c r="I450" s="36">
        <f t="shared" si="18"/>
        <v>725300</v>
      </c>
      <c r="J450" s="36">
        <f t="shared" si="16"/>
        <v>0</v>
      </c>
      <c r="K450" s="36">
        <f t="shared" si="19"/>
        <v>725300</v>
      </c>
    </row>
    <row r="451" spans="1:11" outlineLevel="6" x14ac:dyDescent="0.25">
      <c r="A451" s="5" t="s">
        <v>354</v>
      </c>
      <c r="B451" s="17" t="s">
        <v>8</v>
      </c>
      <c r="C451" s="17" t="s">
        <v>351</v>
      </c>
      <c r="D451" s="17" t="s">
        <v>355</v>
      </c>
      <c r="E451" s="17"/>
      <c r="F451" s="23">
        <v>725300</v>
      </c>
      <c r="G451" s="15"/>
      <c r="H451" s="16">
        <f t="shared" si="17"/>
        <v>0</v>
      </c>
      <c r="I451" s="36">
        <f t="shared" si="18"/>
        <v>725300</v>
      </c>
      <c r="J451" s="36">
        <f t="shared" si="16"/>
        <v>0</v>
      </c>
      <c r="K451" s="36">
        <f t="shared" si="19"/>
        <v>725300</v>
      </c>
    </row>
    <row r="452" spans="1:11" ht="25.5" outlineLevel="7" x14ac:dyDescent="0.25">
      <c r="A452" s="5" t="s">
        <v>23</v>
      </c>
      <c r="B452" s="17" t="s">
        <v>8</v>
      </c>
      <c r="C452" s="17" t="s">
        <v>351</v>
      </c>
      <c r="D452" s="17" t="s">
        <v>355</v>
      </c>
      <c r="E452" s="17" t="s">
        <v>24</v>
      </c>
      <c r="F452" s="23">
        <v>725300</v>
      </c>
      <c r="G452" s="15"/>
      <c r="H452" s="16">
        <f t="shared" si="17"/>
        <v>0</v>
      </c>
      <c r="I452" s="36">
        <f t="shared" si="18"/>
        <v>725300</v>
      </c>
      <c r="J452" s="36">
        <f t="shared" si="16"/>
        <v>0</v>
      </c>
      <c r="K452" s="36">
        <f t="shared" si="19"/>
        <v>725300</v>
      </c>
    </row>
    <row r="453" spans="1:11" ht="25.5" outlineLevel="7" x14ac:dyDescent="0.25">
      <c r="A453" s="5" t="s">
        <v>25</v>
      </c>
      <c r="B453" s="17" t="s">
        <v>8</v>
      </c>
      <c r="C453" s="17" t="s">
        <v>351</v>
      </c>
      <c r="D453" s="17" t="s">
        <v>355</v>
      </c>
      <c r="E453" s="17" t="s">
        <v>26</v>
      </c>
      <c r="F453" s="23">
        <v>725300</v>
      </c>
      <c r="G453" s="15"/>
      <c r="H453" s="16">
        <f t="shared" si="17"/>
        <v>0</v>
      </c>
      <c r="I453" s="36">
        <v>725300</v>
      </c>
      <c r="J453" s="36">
        <f t="shared" si="16"/>
        <v>0</v>
      </c>
      <c r="K453" s="36">
        <v>725300</v>
      </c>
    </row>
    <row r="454" spans="1:11" outlineLevel="1" x14ac:dyDescent="0.25">
      <c r="A454" s="5" t="s">
        <v>356</v>
      </c>
      <c r="B454" s="17" t="s">
        <v>8</v>
      </c>
      <c r="C454" s="17" t="s">
        <v>357</v>
      </c>
      <c r="D454" s="17"/>
      <c r="E454" s="17"/>
      <c r="F454" s="23">
        <v>1390000</v>
      </c>
      <c r="G454" s="15"/>
      <c r="H454" s="16">
        <f t="shared" si="17"/>
        <v>-60000</v>
      </c>
      <c r="I454" s="32">
        <v>1330000</v>
      </c>
      <c r="J454" s="36">
        <f t="shared" si="16"/>
        <v>8338555.8499999996</v>
      </c>
      <c r="K454" s="36">
        <f>K455+K460+K466</f>
        <v>9668555.8499999996</v>
      </c>
    </row>
    <row r="455" spans="1:11" outlineLevel="1" x14ac:dyDescent="0.25">
      <c r="A455" s="5" t="s">
        <v>781</v>
      </c>
      <c r="B455" s="17" t="s">
        <v>750</v>
      </c>
      <c r="C455" s="17" t="s">
        <v>635</v>
      </c>
      <c r="D455" s="17"/>
      <c r="E455" s="17"/>
      <c r="F455" s="23"/>
      <c r="G455" s="15"/>
      <c r="H455" s="16"/>
      <c r="I455" s="32">
        <v>0</v>
      </c>
      <c r="J455" s="36">
        <f t="shared" si="16"/>
        <v>8871104.3499999996</v>
      </c>
      <c r="K455" s="36">
        <f>K456</f>
        <v>8871104.3499999996</v>
      </c>
    </row>
    <row r="456" spans="1:11" ht="38.25" outlineLevel="1" x14ac:dyDescent="0.25">
      <c r="A456" s="5" t="s">
        <v>324</v>
      </c>
      <c r="B456" s="17" t="s">
        <v>750</v>
      </c>
      <c r="C456" s="17" t="s">
        <v>635</v>
      </c>
      <c r="D456" s="17" t="s">
        <v>325</v>
      </c>
      <c r="E456" s="17"/>
      <c r="F456" s="23"/>
      <c r="G456" s="15"/>
      <c r="H456" s="16"/>
      <c r="I456" s="32">
        <v>0</v>
      </c>
      <c r="J456" s="36">
        <f t="shared" si="16"/>
        <v>8871104.3499999996</v>
      </c>
      <c r="K456" s="36">
        <f>K457</f>
        <v>8871104.3499999996</v>
      </c>
    </row>
    <row r="457" spans="1:11" ht="51" outlineLevel="1" x14ac:dyDescent="0.25">
      <c r="A457" s="5" t="s">
        <v>738</v>
      </c>
      <c r="B457" s="17" t="s">
        <v>750</v>
      </c>
      <c r="C457" s="17" t="s">
        <v>635</v>
      </c>
      <c r="D457" s="17" t="s">
        <v>339</v>
      </c>
      <c r="E457" s="17"/>
      <c r="F457" s="23"/>
      <c r="G457" s="15"/>
      <c r="H457" s="16"/>
      <c r="I457" s="32">
        <v>0</v>
      </c>
      <c r="J457" s="36">
        <f t="shared" si="16"/>
        <v>8871104.3499999996</v>
      </c>
      <c r="K457" s="36">
        <f>K458</f>
        <v>8871104.3499999996</v>
      </c>
    </row>
    <row r="458" spans="1:11" outlineLevel="1" x14ac:dyDescent="0.25">
      <c r="A458" s="5" t="s">
        <v>99</v>
      </c>
      <c r="B458" s="17" t="s">
        <v>750</v>
      </c>
      <c r="C458" s="17" t="s">
        <v>635</v>
      </c>
      <c r="D458" s="17" t="s">
        <v>339</v>
      </c>
      <c r="E458" s="17" t="s">
        <v>100</v>
      </c>
      <c r="F458" s="23"/>
      <c r="G458" s="15"/>
      <c r="H458" s="16"/>
      <c r="I458" s="32">
        <v>0</v>
      </c>
      <c r="J458" s="36">
        <f t="shared" ref="J458:J521" si="20">K458-I458</f>
        <v>8871104.3499999996</v>
      </c>
      <c r="K458" s="36">
        <f>K459</f>
        <v>8871104.3499999996</v>
      </c>
    </row>
    <row r="459" spans="1:11" outlineLevel="1" x14ac:dyDescent="0.25">
      <c r="A459" s="5" t="s">
        <v>101</v>
      </c>
      <c r="B459" s="17" t="s">
        <v>750</v>
      </c>
      <c r="C459" s="17" t="s">
        <v>635</v>
      </c>
      <c r="D459" s="17" t="s">
        <v>339</v>
      </c>
      <c r="E459" s="17" t="s">
        <v>102</v>
      </c>
      <c r="F459" s="23"/>
      <c r="G459" s="15"/>
      <c r="H459" s="16"/>
      <c r="I459" s="44">
        <v>0</v>
      </c>
      <c r="J459" s="36">
        <f t="shared" si="20"/>
        <v>8871104.3499999996</v>
      </c>
      <c r="K459" s="36">
        <v>8871104.3499999996</v>
      </c>
    </row>
    <row r="460" spans="1:11" ht="25.5" outlineLevel="2" x14ac:dyDescent="0.25">
      <c r="A460" s="5" t="s">
        <v>358</v>
      </c>
      <c r="B460" s="17" t="s">
        <v>8</v>
      </c>
      <c r="C460" s="17" t="s">
        <v>359</v>
      </c>
      <c r="D460" s="17"/>
      <c r="E460" s="17"/>
      <c r="F460" s="23">
        <v>200000</v>
      </c>
      <c r="G460" s="15"/>
      <c r="H460" s="16">
        <f t="shared" si="17"/>
        <v>0</v>
      </c>
      <c r="I460" s="36">
        <f>I461</f>
        <v>200000</v>
      </c>
      <c r="J460" s="36">
        <f t="shared" si="20"/>
        <v>-99346</v>
      </c>
      <c r="K460" s="36">
        <f>K461</f>
        <v>100654</v>
      </c>
    </row>
    <row r="461" spans="1:11" ht="51" outlineLevel="3" x14ac:dyDescent="0.25">
      <c r="A461" s="5" t="s">
        <v>13</v>
      </c>
      <c r="B461" s="17" t="s">
        <v>8</v>
      </c>
      <c r="C461" s="17" t="s">
        <v>359</v>
      </c>
      <c r="D461" s="17" t="s">
        <v>14</v>
      </c>
      <c r="E461" s="17"/>
      <c r="F461" s="23">
        <v>200000</v>
      </c>
      <c r="G461" s="15"/>
      <c r="H461" s="16">
        <f t="shared" si="17"/>
        <v>0</v>
      </c>
      <c r="I461" s="36">
        <f>I462</f>
        <v>200000</v>
      </c>
      <c r="J461" s="36">
        <f t="shared" si="20"/>
        <v>-99346</v>
      </c>
      <c r="K461" s="36">
        <f>K462</f>
        <v>100654</v>
      </c>
    </row>
    <row r="462" spans="1:11" ht="25.5" outlineLevel="5" x14ac:dyDescent="0.25">
      <c r="A462" s="5" t="s">
        <v>360</v>
      </c>
      <c r="B462" s="17" t="s">
        <v>8</v>
      </c>
      <c r="C462" s="17" t="s">
        <v>359</v>
      </c>
      <c r="D462" s="17" t="s">
        <v>361</v>
      </c>
      <c r="E462" s="17"/>
      <c r="F462" s="23">
        <v>200000</v>
      </c>
      <c r="G462" s="15"/>
      <c r="H462" s="16">
        <f t="shared" si="17"/>
        <v>0</v>
      </c>
      <c r="I462" s="36">
        <f>I463</f>
        <v>200000</v>
      </c>
      <c r="J462" s="36">
        <f t="shared" si="20"/>
        <v>-99346</v>
      </c>
      <c r="K462" s="36">
        <f>K463</f>
        <v>100654</v>
      </c>
    </row>
    <row r="463" spans="1:11" ht="25.5" outlineLevel="6" x14ac:dyDescent="0.25">
      <c r="A463" s="5" t="s">
        <v>362</v>
      </c>
      <c r="B463" s="17" t="s">
        <v>8</v>
      </c>
      <c r="C463" s="17" t="s">
        <v>359</v>
      </c>
      <c r="D463" s="17" t="s">
        <v>363</v>
      </c>
      <c r="E463" s="17"/>
      <c r="F463" s="23">
        <v>200000</v>
      </c>
      <c r="G463" s="15"/>
      <c r="H463" s="16">
        <f t="shared" si="17"/>
        <v>0</v>
      </c>
      <c r="I463" s="36">
        <f>I464</f>
        <v>200000</v>
      </c>
      <c r="J463" s="36">
        <f t="shared" si="20"/>
        <v>-99346</v>
      </c>
      <c r="K463" s="36">
        <f>K464</f>
        <v>100654</v>
      </c>
    </row>
    <row r="464" spans="1:11" ht="25.5" outlineLevel="7" x14ac:dyDescent="0.25">
      <c r="A464" s="5" t="s">
        <v>23</v>
      </c>
      <c r="B464" s="17" t="s">
        <v>8</v>
      </c>
      <c r="C464" s="17" t="s">
        <v>359</v>
      </c>
      <c r="D464" s="17" t="s">
        <v>363</v>
      </c>
      <c r="E464" s="17" t="s">
        <v>24</v>
      </c>
      <c r="F464" s="23">
        <v>200000</v>
      </c>
      <c r="G464" s="15"/>
      <c r="H464" s="16">
        <f t="shared" si="17"/>
        <v>0</v>
      </c>
      <c r="I464" s="36">
        <f>I465</f>
        <v>200000</v>
      </c>
      <c r="J464" s="36">
        <f t="shared" si="20"/>
        <v>-99346</v>
      </c>
      <c r="K464" s="36">
        <f>K465</f>
        <v>100654</v>
      </c>
    </row>
    <row r="465" spans="1:11" ht="25.5" outlineLevel="7" x14ac:dyDescent="0.25">
      <c r="A465" s="5" t="s">
        <v>25</v>
      </c>
      <c r="B465" s="17" t="s">
        <v>8</v>
      </c>
      <c r="C465" s="17" t="s">
        <v>359</v>
      </c>
      <c r="D465" s="17" t="s">
        <v>363</v>
      </c>
      <c r="E465" s="17" t="s">
        <v>26</v>
      </c>
      <c r="F465" s="23">
        <v>200000</v>
      </c>
      <c r="G465" s="15"/>
      <c r="H465" s="16">
        <f t="shared" si="17"/>
        <v>0</v>
      </c>
      <c r="I465" s="36">
        <v>200000</v>
      </c>
      <c r="J465" s="36">
        <f t="shared" si="20"/>
        <v>-99346</v>
      </c>
      <c r="K465" s="36">
        <v>100654</v>
      </c>
    </row>
    <row r="466" spans="1:11" outlineLevel="2" x14ac:dyDescent="0.25">
      <c r="A466" s="5" t="s">
        <v>364</v>
      </c>
      <c r="B466" s="17" t="s">
        <v>8</v>
      </c>
      <c r="C466" s="17" t="s">
        <v>365</v>
      </c>
      <c r="D466" s="17"/>
      <c r="E466" s="17"/>
      <c r="F466" s="23">
        <v>1190000</v>
      </c>
      <c r="G466" s="15"/>
      <c r="H466" s="16">
        <f t="shared" si="17"/>
        <v>-60000</v>
      </c>
      <c r="I466" s="36">
        <f>I467+I474</f>
        <v>1130000</v>
      </c>
      <c r="J466" s="36">
        <f t="shared" si="20"/>
        <v>-433202.5</v>
      </c>
      <c r="K466" s="36">
        <f>K467+K474</f>
        <v>696797.5</v>
      </c>
    </row>
    <row r="467" spans="1:11" ht="25.5" outlineLevel="3" x14ac:dyDescent="0.25">
      <c r="A467" s="5" t="s">
        <v>366</v>
      </c>
      <c r="B467" s="17" t="s">
        <v>8</v>
      </c>
      <c r="C467" s="17" t="s">
        <v>365</v>
      </c>
      <c r="D467" s="17" t="s">
        <v>367</v>
      </c>
      <c r="E467" s="17"/>
      <c r="F467" s="23">
        <v>320000</v>
      </c>
      <c r="G467" s="15"/>
      <c r="H467" s="16">
        <f t="shared" si="17"/>
        <v>0</v>
      </c>
      <c r="I467" s="36">
        <f>I468</f>
        <v>320000</v>
      </c>
      <c r="J467" s="36">
        <f t="shared" si="20"/>
        <v>-170424.93</v>
      </c>
      <c r="K467" s="36">
        <f>K468</f>
        <v>149575.07</v>
      </c>
    </row>
    <row r="468" spans="1:11" ht="25.5" outlineLevel="5" x14ac:dyDescent="0.25">
      <c r="A468" s="5" t="s">
        <v>368</v>
      </c>
      <c r="B468" s="17" t="s">
        <v>8</v>
      </c>
      <c r="C468" s="17" t="s">
        <v>365</v>
      </c>
      <c r="D468" s="17" t="s">
        <v>369</v>
      </c>
      <c r="E468" s="17"/>
      <c r="F468" s="23">
        <v>320000</v>
      </c>
      <c r="G468" s="15"/>
      <c r="H468" s="16">
        <f t="shared" si="17"/>
        <v>0</v>
      </c>
      <c r="I468" s="36">
        <f>I469</f>
        <v>320000</v>
      </c>
      <c r="J468" s="36">
        <f t="shared" si="20"/>
        <v>-170424.93</v>
      </c>
      <c r="K468" s="36">
        <f>K469</f>
        <v>149575.07</v>
      </c>
    </row>
    <row r="469" spans="1:11" outlineLevel="6" x14ac:dyDescent="0.25">
      <c r="A469" s="5" t="s">
        <v>370</v>
      </c>
      <c r="B469" s="17" t="s">
        <v>8</v>
      </c>
      <c r="C469" s="17" t="s">
        <v>365</v>
      </c>
      <c r="D469" s="17" t="s">
        <v>371</v>
      </c>
      <c r="E469" s="17"/>
      <c r="F469" s="23">
        <v>320000</v>
      </c>
      <c r="G469" s="15"/>
      <c r="H469" s="16">
        <f t="shared" si="17"/>
        <v>0</v>
      </c>
      <c r="I469" s="36">
        <f>I470+I473</f>
        <v>320000</v>
      </c>
      <c r="J469" s="36">
        <f t="shared" si="20"/>
        <v>-170424.93</v>
      </c>
      <c r="K469" s="36">
        <f>K470+K473</f>
        <v>149575.07</v>
      </c>
    </row>
    <row r="470" spans="1:11" ht="63.75" outlineLevel="7" x14ac:dyDescent="0.25">
      <c r="A470" s="5" t="s">
        <v>19</v>
      </c>
      <c r="B470" s="17" t="s">
        <v>8</v>
      </c>
      <c r="C470" s="17" t="s">
        <v>365</v>
      </c>
      <c r="D470" s="17" t="s">
        <v>371</v>
      </c>
      <c r="E470" s="17" t="s">
        <v>20</v>
      </c>
      <c r="F470" s="23">
        <v>160000</v>
      </c>
      <c r="G470" s="15"/>
      <c r="H470" s="16">
        <f t="shared" si="17"/>
        <v>0</v>
      </c>
      <c r="I470" s="36">
        <f>I471</f>
        <v>160000</v>
      </c>
      <c r="J470" s="36">
        <f t="shared" si="20"/>
        <v>-66000</v>
      </c>
      <c r="K470" s="36">
        <f>K471</f>
        <v>94000</v>
      </c>
    </row>
    <row r="471" spans="1:11" ht="25.5" outlineLevel="7" x14ac:dyDescent="0.25">
      <c r="A471" s="5" t="s">
        <v>21</v>
      </c>
      <c r="B471" s="17" t="s">
        <v>8</v>
      </c>
      <c r="C471" s="17" t="s">
        <v>365</v>
      </c>
      <c r="D471" s="17" t="s">
        <v>371</v>
      </c>
      <c r="E471" s="17" t="s">
        <v>22</v>
      </c>
      <c r="F471" s="23">
        <v>160000</v>
      </c>
      <c r="G471" s="15"/>
      <c r="H471" s="16">
        <f t="shared" si="17"/>
        <v>0</v>
      </c>
      <c r="I471" s="36">
        <v>160000</v>
      </c>
      <c r="J471" s="36">
        <f t="shared" si="20"/>
        <v>-66000</v>
      </c>
      <c r="K471" s="36">
        <v>94000</v>
      </c>
    </row>
    <row r="472" spans="1:11" ht="25.5" outlineLevel="7" x14ac:dyDescent="0.25">
      <c r="A472" s="5" t="s">
        <v>23</v>
      </c>
      <c r="B472" s="17" t="s">
        <v>8</v>
      </c>
      <c r="C472" s="17" t="s">
        <v>365</v>
      </c>
      <c r="D472" s="17" t="s">
        <v>371</v>
      </c>
      <c r="E472" s="17" t="s">
        <v>24</v>
      </c>
      <c r="F472" s="23">
        <v>160000</v>
      </c>
      <c r="G472" s="15"/>
      <c r="H472" s="16">
        <f t="shared" si="17"/>
        <v>0</v>
      </c>
      <c r="I472" s="36">
        <f>I473</f>
        <v>160000</v>
      </c>
      <c r="J472" s="36">
        <f t="shared" si="20"/>
        <v>-104424.93</v>
      </c>
      <c r="K472" s="36">
        <f>K473</f>
        <v>55575.07</v>
      </c>
    </row>
    <row r="473" spans="1:11" ht="25.5" outlineLevel="7" x14ac:dyDescent="0.25">
      <c r="A473" s="5" t="s">
        <v>25</v>
      </c>
      <c r="B473" s="17" t="s">
        <v>8</v>
      </c>
      <c r="C473" s="17" t="s">
        <v>365</v>
      </c>
      <c r="D473" s="17" t="s">
        <v>371</v>
      </c>
      <c r="E473" s="17" t="s">
        <v>26</v>
      </c>
      <c r="F473" s="23">
        <v>160000</v>
      </c>
      <c r="G473" s="15"/>
      <c r="H473" s="16">
        <f t="shared" si="17"/>
        <v>0</v>
      </c>
      <c r="I473" s="36">
        <v>160000</v>
      </c>
      <c r="J473" s="36">
        <f t="shared" si="20"/>
        <v>-104424.93</v>
      </c>
      <c r="K473" s="36">
        <v>55575.07</v>
      </c>
    </row>
    <row r="474" spans="1:11" ht="38.25" outlineLevel="3" x14ac:dyDescent="0.25">
      <c r="A474" s="5" t="s">
        <v>169</v>
      </c>
      <c r="B474" s="17" t="s">
        <v>8</v>
      </c>
      <c r="C474" s="17" t="s">
        <v>365</v>
      </c>
      <c r="D474" s="17" t="s">
        <v>170</v>
      </c>
      <c r="E474" s="17"/>
      <c r="F474" s="23">
        <v>870000</v>
      </c>
      <c r="G474" s="15"/>
      <c r="H474" s="16">
        <f t="shared" si="17"/>
        <v>-60000</v>
      </c>
      <c r="I474" s="36">
        <f>I475</f>
        <v>810000</v>
      </c>
      <c r="J474" s="36">
        <f t="shared" si="20"/>
        <v>-262777.57000000007</v>
      </c>
      <c r="K474" s="36">
        <f>K475</f>
        <v>547222.42999999993</v>
      </c>
    </row>
    <row r="475" spans="1:11" ht="38.25" outlineLevel="5" x14ac:dyDescent="0.25">
      <c r="A475" s="5" t="s">
        <v>171</v>
      </c>
      <c r="B475" s="17" t="s">
        <v>8</v>
      </c>
      <c r="C475" s="17" t="s">
        <v>365</v>
      </c>
      <c r="D475" s="17" t="s">
        <v>172</v>
      </c>
      <c r="E475" s="17"/>
      <c r="F475" s="23">
        <v>870000</v>
      </c>
      <c r="G475" s="15"/>
      <c r="H475" s="16">
        <f t="shared" si="17"/>
        <v>-60000</v>
      </c>
      <c r="I475" s="36">
        <f>I476</f>
        <v>810000</v>
      </c>
      <c r="J475" s="36">
        <f t="shared" si="20"/>
        <v>-262777.57000000007</v>
      </c>
      <c r="K475" s="36">
        <f>K476</f>
        <v>547222.42999999993</v>
      </c>
    </row>
    <row r="476" spans="1:11" outlineLevel="6" x14ac:dyDescent="0.25">
      <c r="A476" s="5" t="s">
        <v>173</v>
      </c>
      <c r="B476" s="17" t="s">
        <v>8</v>
      </c>
      <c r="C476" s="17" t="s">
        <v>365</v>
      </c>
      <c r="D476" s="17" t="s">
        <v>174</v>
      </c>
      <c r="E476" s="17"/>
      <c r="F476" s="23">
        <v>870000</v>
      </c>
      <c r="G476" s="15"/>
      <c r="H476" s="16">
        <f t="shared" si="17"/>
        <v>-60000</v>
      </c>
      <c r="I476" s="36">
        <f>I477+I479</f>
        <v>810000</v>
      </c>
      <c r="J476" s="36">
        <f t="shared" si="20"/>
        <v>-262777.57000000007</v>
      </c>
      <c r="K476" s="36">
        <f>K477+K479</f>
        <v>547222.42999999993</v>
      </c>
    </row>
    <row r="477" spans="1:11" ht="63.75" outlineLevel="7" x14ac:dyDescent="0.25">
      <c r="A477" s="5" t="s">
        <v>19</v>
      </c>
      <c r="B477" s="17" t="s">
        <v>8</v>
      </c>
      <c r="C477" s="17" t="s">
        <v>365</v>
      </c>
      <c r="D477" s="17" t="s">
        <v>174</v>
      </c>
      <c r="E477" s="17" t="s">
        <v>20</v>
      </c>
      <c r="F477" s="23">
        <v>200000</v>
      </c>
      <c r="G477" s="15"/>
      <c r="H477" s="16">
        <f t="shared" si="17"/>
        <v>-10000</v>
      </c>
      <c r="I477" s="36">
        <f>I478</f>
        <v>190000</v>
      </c>
      <c r="J477" s="36">
        <f t="shared" si="20"/>
        <v>-160000</v>
      </c>
      <c r="K477" s="36">
        <f>K478</f>
        <v>30000</v>
      </c>
    </row>
    <row r="478" spans="1:11" ht="25.5" outlineLevel="7" x14ac:dyDescent="0.25">
      <c r="A478" s="5" t="s">
        <v>21</v>
      </c>
      <c r="B478" s="17" t="s">
        <v>8</v>
      </c>
      <c r="C478" s="17" t="s">
        <v>365</v>
      </c>
      <c r="D478" s="17" t="s">
        <v>174</v>
      </c>
      <c r="E478" s="17" t="s">
        <v>22</v>
      </c>
      <c r="F478" s="23">
        <v>200000</v>
      </c>
      <c r="G478" s="15"/>
      <c r="H478" s="16">
        <f t="shared" si="17"/>
        <v>-10000</v>
      </c>
      <c r="I478" s="36">
        <v>190000</v>
      </c>
      <c r="J478" s="36">
        <f t="shared" si="20"/>
        <v>-160000</v>
      </c>
      <c r="K478" s="36">
        <v>30000</v>
      </c>
    </row>
    <row r="479" spans="1:11" ht="25.5" outlineLevel="7" x14ac:dyDescent="0.25">
      <c r="A479" s="5" t="s">
        <v>23</v>
      </c>
      <c r="B479" s="17" t="s">
        <v>8</v>
      </c>
      <c r="C479" s="17" t="s">
        <v>365</v>
      </c>
      <c r="D479" s="17" t="s">
        <v>174</v>
      </c>
      <c r="E479" s="17" t="s">
        <v>24</v>
      </c>
      <c r="F479" s="23">
        <v>670000</v>
      </c>
      <c r="G479" s="15"/>
      <c r="H479" s="16">
        <f t="shared" si="17"/>
        <v>-50000</v>
      </c>
      <c r="I479" s="36">
        <f>I480</f>
        <v>620000</v>
      </c>
      <c r="J479" s="36">
        <f t="shared" si="20"/>
        <v>-102777.57</v>
      </c>
      <c r="K479" s="36">
        <f>K480</f>
        <v>517222.43</v>
      </c>
    </row>
    <row r="480" spans="1:11" ht="25.5" outlineLevel="7" x14ac:dyDescent="0.25">
      <c r="A480" s="5" t="s">
        <v>25</v>
      </c>
      <c r="B480" s="17" t="s">
        <v>8</v>
      </c>
      <c r="C480" s="17" t="s">
        <v>365</v>
      </c>
      <c r="D480" s="17" t="s">
        <v>174</v>
      </c>
      <c r="E480" s="17" t="s">
        <v>26</v>
      </c>
      <c r="F480" s="23">
        <v>670000</v>
      </c>
      <c r="G480" s="15"/>
      <c r="H480" s="16">
        <f t="shared" si="17"/>
        <v>-50000</v>
      </c>
      <c r="I480" s="36">
        <v>620000</v>
      </c>
      <c r="J480" s="36">
        <f t="shared" si="20"/>
        <v>-102777.57</v>
      </c>
      <c r="K480" s="36">
        <v>517222.43</v>
      </c>
    </row>
    <row r="481" spans="1:11" outlineLevel="1" x14ac:dyDescent="0.25">
      <c r="A481" s="5" t="s">
        <v>372</v>
      </c>
      <c r="B481" s="17" t="s">
        <v>8</v>
      </c>
      <c r="C481" s="17" t="s">
        <v>373</v>
      </c>
      <c r="D481" s="17"/>
      <c r="E481" s="17"/>
      <c r="F481" s="23">
        <v>8000000</v>
      </c>
      <c r="G481" s="15"/>
      <c r="H481" s="16">
        <f t="shared" si="17"/>
        <v>9775141.7600000016</v>
      </c>
      <c r="I481" s="36">
        <f>I482</f>
        <v>17775141.760000002</v>
      </c>
      <c r="J481" s="36">
        <f t="shared" si="20"/>
        <v>-2082605.8900000025</v>
      </c>
      <c r="K481" s="36">
        <f>K482</f>
        <v>15692535.869999999</v>
      </c>
    </row>
    <row r="482" spans="1:11" outlineLevel="2" x14ac:dyDescent="0.25">
      <c r="A482" s="5" t="s">
        <v>374</v>
      </c>
      <c r="B482" s="17" t="s">
        <v>8</v>
      </c>
      <c r="C482" s="17" t="s">
        <v>375</v>
      </c>
      <c r="D482" s="17"/>
      <c r="E482" s="17"/>
      <c r="F482" s="23">
        <v>8000000</v>
      </c>
      <c r="G482" s="15"/>
      <c r="H482" s="16">
        <f t="shared" si="17"/>
        <v>9775141.7600000016</v>
      </c>
      <c r="I482" s="36">
        <f>I483</f>
        <v>17775141.760000002</v>
      </c>
      <c r="J482" s="36">
        <f t="shared" si="20"/>
        <v>-2082605.8900000025</v>
      </c>
      <c r="K482" s="36">
        <f>K483</f>
        <v>15692535.869999999</v>
      </c>
    </row>
    <row r="483" spans="1:11" ht="38.25" outlineLevel="3" x14ac:dyDescent="0.25">
      <c r="A483" s="5" t="s">
        <v>324</v>
      </c>
      <c r="B483" s="17" t="s">
        <v>8</v>
      </c>
      <c r="C483" s="17" t="s">
        <v>375</v>
      </c>
      <c r="D483" s="17" t="s">
        <v>325</v>
      </c>
      <c r="E483" s="17"/>
      <c r="F483" s="23">
        <v>8000000</v>
      </c>
      <c r="G483" s="15"/>
      <c r="H483" s="16">
        <f t="shared" si="17"/>
        <v>9775141.7600000016</v>
      </c>
      <c r="I483" s="36">
        <f>I484+I487</f>
        <v>17775141.760000002</v>
      </c>
      <c r="J483" s="36">
        <f t="shared" si="20"/>
        <v>-2082605.8900000025</v>
      </c>
      <c r="K483" s="36">
        <f>K484+K487</f>
        <v>15692535.869999999</v>
      </c>
    </row>
    <row r="484" spans="1:11" ht="51" outlineLevel="6" x14ac:dyDescent="0.25">
      <c r="A484" s="5" t="s">
        <v>338</v>
      </c>
      <c r="B484" s="17" t="s">
        <v>8</v>
      </c>
      <c r="C484" s="17" t="s">
        <v>375</v>
      </c>
      <c r="D484" s="17" t="s">
        <v>339</v>
      </c>
      <c r="E484" s="17"/>
      <c r="F484" s="23">
        <v>8000000</v>
      </c>
      <c r="G484" s="15"/>
      <c r="H484" s="16">
        <f t="shared" si="17"/>
        <v>9275141.7600000016</v>
      </c>
      <c r="I484" s="36">
        <f>I485</f>
        <v>17275141.760000002</v>
      </c>
      <c r="J484" s="36">
        <f t="shared" si="20"/>
        <v>-2082605.8900000025</v>
      </c>
      <c r="K484" s="36">
        <f>K485</f>
        <v>15192535.869999999</v>
      </c>
    </row>
    <row r="485" spans="1:11" outlineLevel="7" x14ac:dyDescent="0.25">
      <c r="A485" s="5" t="s">
        <v>99</v>
      </c>
      <c r="B485" s="17" t="s">
        <v>8</v>
      </c>
      <c r="C485" s="17" t="s">
        <v>375</v>
      </c>
      <c r="D485" s="17" t="s">
        <v>339</v>
      </c>
      <c r="E485" s="17" t="s">
        <v>100</v>
      </c>
      <c r="F485" s="23">
        <v>8000000</v>
      </c>
      <c r="G485" s="15"/>
      <c r="H485" s="16">
        <f t="shared" si="17"/>
        <v>9275141.7600000016</v>
      </c>
      <c r="I485" s="36">
        <f>I486</f>
        <v>17275141.760000002</v>
      </c>
      <c r="J485" s="36">
        <f t="shared" si="20"/>
        <v>-2082605.8900000025</v>
      </c>
      <c r="K485" s="36">
        <f>K486</f>
        <v>15192535.869999999</v>
      </c>
    </row>
    <row r="486" spans="1:11" outlineLevel="7" x14ac:dyDescent="0.25">
      <c r="A486" s="5" t="s">
        <v>101</v>
      </c>
      <c r="B486" s="17" t="s">
        <v>8</v>
      </c>
      <c r="C486" s="17" t="s">
        <v>375</v>
      </c>
      <c r="D486" s="17" t="s">
        <v>339</v>
      </c>
      <c r="E486" s="17" t="s">
        <v>102</v>
      </c>
      <c r="F486" s="23">
        <v>8000000</v>
      </c>
      <c r="G486" s="15"/>
      <c r="H486" s="16">
        <f t="shared" si="17"/>
        <v>9275141.7600000016</v>
      </c>
      <c r="I486" s="36">
        <v>17275141.760000002</v>
      </c>
      <c r="J486" s="36">
        <f t="shared" si="20"/>
        <v>-2082605.8900000025</v>
      </c>
      <c r="K486" s="36">
        <v>15192535.869999999</v>
      </c>
    </row>
    <row r="487" spans="1:11" ht="25.5" outlineLevel="7" x14ac:dyDescent="0.25">
      <c r="A487" s="5" t="s">
        <v>728</v>
      </c>
      <c r="B487" s="17" t="s">
        <v>8</v>
      </c>
      <c r="C487" s="17" t="s">
        <v>375</v>
      </c>
      <c r="D487" s="17" t="s">
        <v>731</v>
      </c>
      <c r="E487" s="17"/>
      <c r="F487" s="23"/>
      <c r="G487" s="15"/>
      <c r="H487" s="16"/>
      <c r="I487" s="36">
        <f>I488</f>
        <v>500000</v>
      </c>
      <c r="J487" s="36">
        <f t="shared" si="20"/>
        <v>0</v>
      </c>
      <c r="K487" s="36">
        <f>K488</f>
        <v>500000</v>
      </c>
    </row>
    <row r="488" spans="1:11" ht="38.25" outlineLevel="7" x14ac:dyDescent="0.25">
      <c r="A488" s="5" t="s">
        <v>729</v>
      </c>
      <c r="B488" s="17" t="s">
        <v>8</v>
      </c>
      <c r="C488" s="17" t="s">
        <v>375</v>
      </c>
      <c r="D488" s="17" t="s">
        <v>730</v>
      </c>
      <c r="E488" s="17"/>
      <c r="F488" s="23"/>
      <c r="G488" s="15"/>
      <c r="H488" s="16"/>
      <c r="I488" s="36">
        <f>I489</f>
        <v>500000</v>
      </c>
      <c r="J488" s="36">
        <f t="shared" si="20"/>
        <v>0</v>
      </c>
      <c r="K488" s="36">
        <f>K489</f>
        <v>500000</v>
      </c>
    </row>
    <row r="489" spans="1:11" outlineLevel="7" x14ac:dyDescent="0.25">
      <c r="A489" s="5" t="s">
        <v>99</v>
      </c>
      <c r="B489" s="17" t="s">
        <v>8</v>
      </c>
      <c r="C489" s="17" t="s">
        <v>375</v>
      </c>
      <c r="D489" s="17" t="s">
        <v>730</v>
      </c>
      <c r="E489" s="17" t="s">
        <v>100</v>
      </c>
      <c r="F489" s="23"/>
      <c r="G489" s="15"/>
      <c r="H489" s="16"/>
      <c r="I489" s="36">
        <f>I490</f>
        <v>500000</v>
      </c>
      <c r="J489" s="36">
        <f t="shared" si="20"/>
        <v>0</v>
      </c>
      <c r="K489" s="36">
        <f>K490</f>
        <v>500000</v>
      </c>
    </row>
    <row r="490" spans="1:11" outlineLevel="7" x14ac:dyDescent="0.25">
      <c r="A490" s="5" t="s">
        <v>101</v>
      </c>
      <c r="B490" s="17" t="s">
        <v>8</v>
      </c>
      <c r="C490" s="17" t="s">
        <v>375</v>
      </c>
      <c r="D490" s="17" t="s">
        <v>730</v>
      </c>
      <c r="E490" s="17" t="s">
        <v>102</v>
      </c>
      <c r="F490" s="23"/>
      <c r="G490" s="15"/>
      <c r="H490" s="16"/>
      <c r="I490" s="36">
        <v>500000</v>
      </c>
      <c r="J490" s="36">
        <f t="shared" si="20"/>
        <v>0</v>
      </c>
      <c r="K490" s="36">
        <v>500000</v>
      </c>
    </row>
    <row r="491" spans="1:11" outlineLevel="1" x14ac:dyDescent="0.25">
      <c r="A491" s="5" t="s">
        <v>376</v>
      </c>
      <c r="B491" s="17" t="s">
        <v>8</v>
      </c>
      <c r="C491" s="17" t="s">
        <v>377</v>
      </c>
      <c r="D491" s="17"/>
      <c r="E491" s="17"/>
      <c r="F491" s="23">
        <v>31291585.140000001</v>
      </c>
      <c r="G491" s="15"/>
      <c r="H491" s="16">
        <f t="shared" si="17"/>
        <v>-2881158.34</v>
      </c>
      <c r="I491" s="32">
        <v>28410426.800000001</v>
      </c>
      <c r="J491" s="36">
        <f t="shared" si="20"/>
        <v>3024906.2600000016</v>
      </c>
      <c r="K491" s="36">
        <f>K492+K499+K506</f>
        <v>31435333.060000002</v>
      </c>
    </row>
    <row r="492" spans="1:11" outlineLevel="2" x14ac:dyDescent="0.25">
      <c r="A492" s="5" t="s">
        <v>378</v>
      </c>
      <c r="B492" s="17" t="s">
        <v>8</v>
      </c>
      <c r="C492" s="17" t="s">
        <v>379</v>
      </c>
      <c r="D492" s="17"/>
      <c r="E492" s="17"/>
      <c r="F492" s="23">
        <v>1000000</v>
      </c>
      <c r="G492" s="15"/>
      <c r="H492" s="16">
        <f t="shared" si="17"/>
        <v>-1000000</v>
      </c>
      <c r="I492" s="32"/>
      <c r="J492" s="36">
        <f t="shared" si="20"/>
        <v>0</v>
      </c>
      <c r="K492" s="36">
        <f t="shared" ref="K492:K496" si="21">K493</f>
        <v>0</v>
      </c>
    </row>
    <row r="493" spans="1:11" ht="25.5" outlineLevel="3" x14ac:dyDescent="0.25">
      <c r="A493" s="5" t="s">
        <v>380</v>
      </c>
      <c r="B493" s="17" t="s">
        <v>8</v>
      </c>
      <c r="C493" s="17" t="s">
        <v>379</v>
      </c>
      <c r="D493" s="17" t="s">
        <v>381</v>
      </c>
      <c r="E493" s="17"/>
      <c r="F493" s="23">
        <v>1000000</v>
      </c>
      <c r="G493" s="15"/>
      <c r="H493" s="16">
        <f t="shared" si="17"/>
        <v>-1000000</v>
      </c>
      <c r="I493" s="32"/>
      <c r="J493" s="36">
        <f t="shared" si="20"/>
        <v>0</v>
      </c>
      <c r="K493" s="36">
        <f t="shared" si="21"/>
        <v>0</v>
      </c>
    </row>
    <row r="494" spans="1:11" ht="38.25" outlineLevel="4" x14ac:dyDescent="0.25">
      <c r="A494" s="5" t="s">
        <v>382</v>
      </c>
      <c r="B494" s="17" t="s">
        <v>8</v>
      </c>
      <c r="C494" s="17" t="s">
        <v>379</v>
      </c>
      <c r="D494" s="17" t="s">
        <v>383</v>
      </c>
      <c r="E494" s="17"/>
      <c r="F494" s="23">
        <v>1000000</v>
      </c>
      <c r="G494" s="15"/>
      <c r="H494" s="16">
        <f t="shared" si="17"/>
        <v>-1000000</v>
      </c>
      <c r="I494" s="32"/>
      <c r="J494" s="36">
        <f t="shared" si="20"/>
        <v>0</v>
      </c>
      <c r="K494" s="36">
        <f t="shared" si="21"/>
        <v>0</v>
      </c>
    </row>
    <row r="495" spans="1:11" ht="38.25" outlineLevel="5" x14ac:dyDescent="0.25">
      <c r="A495" s="5" t="s">
        <v>384</v>
      </c>
      <c r="B495" s="17" t="s">
        <v>8</v>
      </c>
      <c r="C495" s="17" t="s">
        <v>379</v>
      </c>
      <c r="D495" s="17" t="s">
        <v>385</v>
      </c>
      <c r="E495" s="17"/>
      <c r="F495" s="23">
        <v>1000000</v>
      </c>
      <c r="G495" s="15"/>
      <c r="H495" s="16">
        <f t="shared" si="17"/>
        <v>-1000000</v>
      </c>
      <c r="I495" s="32"/>
      <c r="J495" s="36">
        <f t="shared" si="20"/>
        <v>0</v>
      </c>
      <c r="K495" s="36">
        <f t="shared" si="21"/>
        <v>0</v>
      </c>
    </row>
    <row r="496" spans="1:11" ht="25.5" outlineLevel="6" x14ac:dyDescent="0.25">
      <c r="A496" s="5" t="s">
        <v>386</v>
      </c>
      <c r="B496" s="17" t="s">
        <v>8</v>
      </c>
      <c r="C496" s="17" t="s">
        <v>379</v>
      </c>
      <c r="D496" s="17" t="s">
        <v>387</v>
      </c>
      <c r="E496" s="17"/>
      <c r="F496" s="23">
        <v>1000000</v>
      </c>
      <c r="G496" s="15"/>
      <c r="H496" s="16">
        <f t="shared" si="17"/>
        <v>-1000000</v>
      </c>
      <c r="I496" s="32"/>
      <c r="J496" s="36">
        <f t="shared" si="20"/>
        <v>0</v>
      </c>
      <c r="K496" s="36">
        <f t="shared" si="21"/>
        <v>0</v>
      </c>
    </row>
    <row r="497" spans="1:11" outlineLevel="7" x14ac:dyDescent="0.25">
      <c r="A497" s="5" t="s">
        <v>61</v>
      </c>
      <c r="B497" s="17" t="s">
        <v>8</v>
      </c>
      <c r="C497" s="17" t="s">
        <v>379</v>
      </c>
      <c r="D497" s="17" t="s">
        <v>387</v>
      </c>
      <c r="E497" s="17" t="s">
        <v>62</v>
      </c>
      <c r="F497" s="23">
        <v>1000000</v>
      </c>
      <c r="G497" s="15"/>
      <c r="H497" s="16">
        <f t="shared" si="17"/>
        <v>-1000000</v>
      </c>
      <c r="I497" s="32"/>
      <c r="J497" s="36">
        <f t="shared" si="20"/>
        <v>0</v>
      </c>
      <c r="K497" s="36">
        <v>0</v>
      </c>
    </row>
    <row r="498" spans="1:11" ht="25.5" outlineLevel="7" x14ac:dyDescent="0.25">
      <c r="A498" s="5" t="s">
        <v>388</v>
      </c>
      <c r="B498" s="17" t="s">
        <v>8</v>
      </c>
      <c r="C498" s="17" t="s">
        <v>379</v>
      </c>
      <c r="D498" s="17" t="s">
        <v>387</v>
      </c>
      <c r="E498" s="17" t="s">
        <v>389</v>
      </c>
      <c r="F498" s="23">
        <v>1000000</v>
      </c>
      <c r="G498" s="15"/>
      <c r="H498" s="16">
        <f t="shared" si="17"/>
        <v>0</v>
      </c>
      <c r="I498" s="32">
        <v>1000000</v>
      </c>
      <c r="J498" s="36">
        <f t="shared" si="20"/>
        <v>0</v>
      </c>
      <c r="K498" s="36">
        <v>1000000</v>
      </c>
    </row>
    <row r="499" spans="1:11" outlineLevel="2" x14ac:dyDescent="0.25">
      <c r="A499" s="5" t="s">
        <v>390</v>
      </c>
      <c r="B499" s="17" t="s">
        <v>8</v>
      </c>
      <c r="C499" s="17" t="s">
        <v>391</v>
      </c>
      <c r="D499" s="17"/>
      <c r="E499" s="17"/>
      <c r="F499" s="23">
        <v>29216585.140000001</v>
      </c>
      <c r="G499" s="15"/>
      <c r="H499" s="16">
        <f t="shared" si="17"/>
        <v>-2258658.34</v>
      </c>
      <c r="I499" s="36">
        <f t="shared" ref="I499:I504" si="22">I500</f>
        <v>26957926.800000001</v>
      </c>
      <c r="J499" s="36">
        <f t="shared" si="20"/>
        <v>0</v>
      </c>
      <c r="K499" s="36">
        <f t="shared" ref="K499:K504" si="23">K500</f>
        <v>26957926.800000001</v>
      </c>
    </row>
    <row r="500" spans="1:11" ht="38.25" outlineLevel="3" x14ac:dyDescent="0.25">
      <c r="A500" s="5" t="s">
        <v>65</v>
      </c>
      <c r="B500" s="17" t="s">
        <v>8</v>
      </c>
      <c r="C500" s="17" t="s">
        <v>391</v>
      </c>
      <c r="D500" s="17" t="s">
        <v>66</v>
      </c>
      <c r="E500" s="17"/>
      <c r="F500" s="23">
        <v>29216585.140000001</v>
      </c>
      <c r="G500" s="15"/>
      <c r="H500" s="16">
        <f t="shared" si="17"/>
        <v>-2258658.34</v>
      </c>
      <c r="I500" s="36">
        <f t="shared" si="22"/>
        <v>26957926.800000001</v>
      </c>
      <c r="J500" s="36">
        <f t="shared" si="20"/>
        <v>0</v>
      </c>
      <c r="K500" s="36">
        <f t="shared" si="23"/>
        <v>26957926.800000001</v>
      </c>
    </row>
    <row r="501" spans="1:11" ht="25.5" outlineLevel="4" x14ac:dyDescent="0.25">
      <c r="A501" s="5" t="s">
        <v>392</v>
      </c>
      <c r="B501" s="17" t="s">
        <v>8</v>
      </c>
      <c r="C501" s="17" t="s">
        <v>391</v>
      </c>
      <c r="D501" s="17" t="s">
        <v>393</v>
      </c>
      <c r="E501" s="17"/>
      <c r="F501" s="23">
        <v>29216585.140000001</v>
      </c>
      <c r="G501" s="15"/>
      <c r="H501" s="16">
        <f t="shared" si="17"/>
        <v>-2258658.34</v>
      </c>
      <c r="I501" s="36">
        <f t="shared" si="22"/>
        <v>26957926.800000001</v>
      </c>
      <c r="J501" s="36">
        <f t="shared" si="20"/>
        <v>0</v>
      </c>
      <c r="K501" s="36">
        <f t="shared" si="23"/>
        <v>26957926.800000001</v>
      </c>
    </row>
    <row r="502" spans="1:11" ht="38.25" outlineLevel="5" x14ac:dyDescent="0.25">
      <c r="A502" s="5" t="s">
        <v>394</v>
      </c>
      <c r="B502" s="17" t="s">
        <v>8</v>
      </c>
      <c r="C502" s="17" t="s">
        <v>391</v>
      </c>
      <c r="D502" s="17" t="s">
        <v>395</v>
      </c>
      <c r="E502" s="17"/>
      <c r="F502" s="23">
        <v>29216585.140000001</v>
      </c>
      <c r="G502" s="15"/>
      <c r="H502" s="16">
        <f t="shared" si="17"/>
        <v>-2258658.34</v>
      </c>
      <c r="I502" s="36">
        <f t="shared" si="22"/>
        <v>26957926.800000001</v>
      </c>
      <c r="J502" s="36">
        <f t="shared" si="20"/>
        <v>0</v>
      </c>
      <c r="K502" s="36">
        <f t="shared" si="23"/>
        <v>26957926.800000001</v>
      </c>
    </row>
    <row r="503" spans="1:11" ht="25.5" outlineLevel="6" x14ac:dyDescent="0.25">
      <c r="A503" s="5" t="s">
        <v>396</v>
      </c>
      <c r="B503" s="17" t="s">
        <v>8</v>
      </c>
      <c r="C503" s="17" t="s">
        <v>391</v>
      </c>
      <c r="D503" s="17" t="s">
        <v>397</v>
      </c>
      <c r="E503" s="17"/>
      <c r="F503" s="23">
        <v>29216585.140000001</v>
      </c>
      <c r="G503" s="15"/>
      <c r="H503" s="16">
        <f t="shared" si="17"/>
        <v>-2258658.34</v>
      </c>
      <c r="I503" s="36">
        <f t="shared" si="22"/>
        <v>26957926.800000001</v>
      </c>
      <c r="J503" s="36">
        <f t="shared" si="20"/>
        <v>0</v>
      </c>
      <c r="K503" s="36">
        <f t="shared" si="23"/>
        <v>26957926.800000001</v>
      </c>
    </row>
    <row r="504" spans="1:11" outlineLevel="7" x14ac:dyDescent="0.25">
      <c r="A504" s="5" t="s">
        <v>61</v>
      </c>
      <c r="B504" s="17" t="s">
        <v>8</v>
      </c>
      <c r="C504" s="17" t="s">
        <v>391</v>
      </c>
      <c r="D504" s="17" t="s">
        <v>397</v>
      </c>
      <c r="E504" s="17" t="s">
        <v>62</v>
      </c>
      <c r="F504" s="23">
        <v>29216585.140000001</v>
      </c>
      <c r="G504" s="15"/>
      <c r="H504" s="16">
        <f t="shared" si="17"/>
        <v>-2258658.34</v>
      </c>
      <c r="I504" s="36">
        <f t="shared" si="22"/>
        <v>26957926.800000001</v>
      </c>
      <c r="J504" s="36">
        <f t="shared" si="20"/>
        <v>0</v>
      </c>
      <c r="K504" s="36">
        <f t="shared" si="23"/>
        <v>26957926.800000001</v>
      </c>
    </row>
    <row r="505" spans="1:11" ht="25.5" outlineLevel="7" x14ac:dyDescent="0.25">
      <c r="A505" s="5" t="s">
        <v>388</v>
      </c>
      <c r="B505" s="17" t="s">
        <v>8</v>
      </c>
      <c r="C505" s="17" t="s">
        <v>391</v>
      </c>
      <c r="D505" s="17" t="s">
        <v>397</v>
      </c>
      <c r="E505" s="17" t="s">
        <v>389</v>
      </c>
      <c r="F505" s="23">
        <v>29216585.140000001</v>
      </c>
      <c r="G505" s="15"/>
      <c r="H505" s="16">
        <f t="shared" si="17"/>
        <v>-2258658.34</v>
      </c>
      <c r="I505" s="36">
        <v>26957926.800000001</v>
      </c>
      <c r="J505" s="36">
        <f t="shared" si="20"/>
        <v>0</v>
      </c>
      <c r="K505" s="36">
        <v>26957926.800000001</v>
      </c>
    </row>
    <row r="506" spans="1:11" outlineLevel="2" x14ac:dyDescent="0.25">
      <c r="A506" s="5" t="s">
        <v>398</v>
      </c>
      <c r="B506" s="17" t="s">
        <v>8</v>
      </c>
      <c r="C506" s="17" t="s">
        <v>399</v>
      </c>
      <c r="D506" s="17"/>
      <c r="E506" s="17"/>
      <c r="F506" s="23">
        <v>1075000</v>
      </c>
      <c r="G506" s="15"/>
      <c r="H506" s="16">
        <f t="shared" si="17"/>
        <v>377500</v>
      </c>
      <c r="I506" s="36">
        <f>I507+I517+I522</f>
        <v>1452500</v>
      </c>
      <c r="J506" s="36">
        <f t="shared" si="20"/>
        <v>3024906.26</v>
      </c>
      <c r="K506" s="36">
        <f>K507+K517+K522</f>
        <v>4477406.26</v>
      </c>
    </row>
    <row r="507" spans="1:11" ht="25.5" outlineLevel="3" x14ac:dyDescent="0.25">
      <c r="A507" s="5" t="s">
        <v>400</v>
      </c>
      <c r="B507" s="17" t="s">
        <v>8</v>
      </c>
      <c r="C507" s="17" t="s">
        <v>399</v>
      </c>
      <c r="D507" s="17" t="s">
        <v>401</v>
      </c>
      <c r="E507" s="17"/>
      <c r="F507" s="23">
        <v>325000</v>
      </c>
      <c r="G507" s="15"/>
      <c r="H507" s="16">
        <f t="shared" si="17"/>
        <v>-42100</v>
      </c>
      <c r="I507" s="36">
        <f>I508+I512</f>
        <v>282900</v>
      </c>
      <c r="J507" s="36">
        <f t="shared" si="20"/>
        <v>42100</v>
      </c>
      <c r="K507" s="36">
        <f>K508+K512</f>
        <v>325000</v>
      </c>
    </row>
    <row r="508" spans="1:11" ht="25.5" outlineLevel="5" x14ac:dyDescent="0.25">
      <c r="A508" s="5" t="s">
        <v>402</v>
      </c>
      <c r="B508" s="17" t="s">
        <v>8</v>
      </c>
      <c r="C508" s="17" t="s">
        <v>399</v>
      </c>
      <c r="D508" s="17" t="s">
        <v>403</v>
      </c>
      <c r="E508" s="17"/>
      <c r="F508" s="23">
        <v>200000</v>
      </c>
      <c r="G508" s="15"/>
      <c r="H508" s="16">
        <f t="shared" si="17"/>
        <v>0</v>
      </c>
      <c r="I508" s="41">
        <v>200000</v>
      </c>
      <c r="J508" s="36">
        <f t="shared" si="20"/>
        <v>125000</v>
      </c>
      <c r="K508" s="41">
        <f>K509</f>
        <v>325000</v>
      </c>
    </row>
    <row r="509" spans="1:11" ht="38.25" outlineLevel="6" x14ac:dyDescent="0.25">
      <c r="A509" s="5" t="s">
        <v>404</v>
      </c>
      <c r="B509" s="17" t="s">
        <v>8</v>
      </c>
      <c r="C509" s="17" t="s">
        <v>399</v>
      </c>
      <c r="D509" s="17" t="s">
        <v>405</v>
      </c>
      <c r="E509" s="17"/>
      <c r="F509" s="23">
        <v>200000</v>
      </c>
      <c r="G509" s="15"/>
      <c r="H509" s="16">
        <f t="shared" si="17"/>
        <v>0</v>
      </c>
      <c r="I509" s="37">
        <v>200000</v>
      </c>
      <c r="J509" s="36">
        <f t="shared" si="20"/>
        <v>125000</v>
      </c>
      <c r="K509" s="37">
        <f>K510</f>
        <v>325000</v>
      </c>
    </row>
    <row r="510" spans="1:11" outlineLevel="7" x14ac:dyDescent="0.25">
      <c r="A510" s="5" t="s">
        <v>61</v>
      </c>
      <c r="B510" s="17" t="s">
        <v>8</v>
      </c>
      <c r="C510" s="17" t="s">
        <v>399</v>
      </c>
      <c r="D510" s="17" t="s">
        <v>405</v>
      </c>
      <c r="E510" s="17" t="s">
        <v>62</v>
      </c>
      <c r="F510" s="23">
        <v>200000</v>
      </c>
      <c r="G510" s="15"/>
      <c r="H510" s="16">
        <f t="shared" si="17"/>
        <v>0</v>
      </c>
      <c r="I510" s="38">
        <v>200000</v>
      </c>
      <c r="J510" s="36">
        <f t="shared" si="20"/>
        <v>125000</v>
      </c>
      <c r="K510" s="38">
        <f>K511</f>
        <v>325000</v>
      </c>
    </row>
    <row r="511" spans="1:11" ht="25.5" outlineLevel="7" x14ac:dyDescent="0.25">
      <c r="A511" s="5" t="s">
        <v>388</v>
      </c>
      <c r="B511" s="17" t="s">
        <v>8</v>
      </c>
      <c r="C511" s="17" t="s">
        <v>399</v>
      </c>
      <c r="D511" s="17" t="s">
        <v>405</v>
      </c>
      <c r="E511" s="17" t="s">
        <v>389</v>
      </c>
      <c r="F511" s="23">
        <v>200000</v>
      </c>
      <c r="G511" s="15"/>
      <c r="H511" s="16">
        <f t="shared" ref="H511:H589" si="24">I511-F511</f>
        <v>0</v>
      </c>
      <c r="I511" s="39">
        <v>200000</v>
      </c>
      <c r="J511" s="36">
        <f t="shared" si="20"/>
        <v>125000</v>
      </c>
      <c r="K511" s="39">
        <v>325000</v>
      </c>
    </row>
    <row r="512" spans="1:11" ht="25.5" outlineLevel="4" x14ac:dyDescent="0.25">
      <c r="A512" s="5" t="s">
        <v>406</v>
      </c>
      <c r="B512" s="17" t="s">
        <v>8</v>
      </c>
      <c r="C512" s="17" t="s">
        <v>399</v>
      </c>
      <c r="D512" s="17" t="s">
        <v>407</v>
      </c>
      <c r="E512" s="17"/>
      <c r="F512" s="23">
        <v>125000</v>
      </c>
      <c r="G512" s="15"/>
      <c r="H512" s="16">
        <f t="shared" si="24"/>
        <v>-42100</v>
      </c>
      <c r="I512" s="36">
        <f>I513</f>
        <v>82900</v>
      </c>
      <c r="J512" s="36">
        <f t="shared" si="20"/>
        <v>-82900</v>
      </c>
      <c r="K512" s="36">
        <f>K513</f>
        <v>0</v>
      </c>
    </row>
    <row r="513" spans="1:11" ht="51" outlineLevel="5" x14ac:dyDescent="0.25">
      <c r="A513" s="5" t="s">
        <v>408</v>
      </c>
      <c r="B513" s="17" t="s">
        <v>8</v>
      </c>
      <c r="C513" s="17" t="s">
        <v>399</v>
      </c>
      <c r="D513" s="17" t="s">
        <v>409</v>
      </c>
      <c r="E513" s="17"/>
      <c r="F513" s="23">
        <v>125000</v>
      </c>
      <c r="G513" s="15"/>
      <c r="H513" s="16">
        <f t="shared" si="24"/>
        <v>-42100</v>
      </c>
      <c r="I513" s="36">
        <f>I514</f>
        <v>82900</v>
      </c>
      <c r="J513" s="36">
        <f t="shared" si="20"/>
        <v>-82900</v>
      </c>
      <c r="K513" s="36">
        <f>K514</f>
        <v>0</v>
      </c>
    </row>
    <row r="514" spans="1:11" outlineLevel="6" x14ac:dyDescent="0.25">
      <c r="A514" s="5" t="s">
        <v>410</v>
      </c>
      <c r="B514" s="17" t="s">
        <v>8</v>
      </c>
      <c r="C514" s="17" t="s">
        <v>399</v>
      </c>
      <c r="D514" s="17" t="s">
        <v>411</v>
      </c>
      <c r="E514" s="17"/>
      <c r="F514" s="23">
        <v>125000</v>
      </c>
      <c r="G514" s="15"/>
      <c r="H514" s="16">
        <f t="shared" si="24"/>
        <v>-42100</v>
      </c>
      <c r="I514" s="36">
        <f>I515</f>
        <v>82900</v>
      </c>
      <c r="J514" s="36">
        <f t="shared" si="20"/>
        <v>-82900</v>
      </c>
      <c r="K514" s="36">
        <f>K515</f>
        <v>0</v>
      </c>
    </row>
    <row r="515" spans="1:11" ht="25.5" outlineLevel="7" x14ac:dyDescent="0.25">
      <c r="A515" s="5" t="s">
        <v>23</v>
      </c>
      <c r="B515" s="17" t="s">
        <v>8</v>
      </c>
      <c r="C515" s="17" t="s">
        <v>399</v>
      </c>
      <c r="D515" s="17" t="s">
        <v>411</v>
      </c>
      <c r="E515" s="17" t="s">
        <v>24</v>
      </c>
      <c r="F515" s="23">
        <v>125000</v>
      </c>
      <c r="G515" s="15"/>
      <c r="H515" s="16">
        <f t="shared" si="24"/>
        <v>-42100</v>
      </c>
      <c r="I515" s="36">
        <f>I516</f>
        <v>82900</v>
      </c>
      <c r="J515" s="36">
        <f t="shared" si="20"/>
        <v>-82900</v>
      </c>
      <c r="K515" s="36">
        <f>K516</f>
        <v>0</v>
      </c>
    </row>
    <row r="516" spans="1:11" ht="25.5" outlineLevel="7" x14ac:dyDescent="0.25">
      <c r="A516" s="5" t="s">
        <v>25</v>
      </c>
      <c r="B516" s="17" t="s">
        <v>8</v>
      </c>
      <c r="C516" s="17" t="s">
        <v>399</v>
      </c>
      <c r="D516" s="17" t="s">
        <v>411</v>
      </c>
      <c r="E516" s="17" t="s">
        <v>26</v>
      </c>
      <c r="F516" s="23">
        <v>125000</v>
      </c>
      <c r="G516" s="15"/>
      <c r="H516" s="16">
        <f t="shared" si="24"/>
        <v>-42100</v>
      </c>
      <c r="I516" s="36">
        <v>82900</v>
      </c>
      <c r="J516" s="36">
        <f t="shared" si="20"/>
        <v>-82900</v>
      </c>
      <c r="K516" s="36">
        <v>0</v>
      </c>
    </row>
    <row r="517" spans="1:11" ht="38.25" outlineLevel="7" x14ac:dyDescent="0.25">
      <c r="A517" s="5" t="s">
        <v>727</v>
      </c>
      <c r="B517" s="17" t="s">
        <v>8</v>
      </c>
      <c r="C517" s="17" t="s">
        <v>399</v>
      </c>
      <c r="D517" s="17" t="s">
        <v>50</v>
      </c>
      <c r="E517" s="17"/>
      <c r="F517" s="23"/>
      <c r="G517" s="15"/>
      <c r="H517" s="16"/>
      <c r="I517" s="36">
        <f>I518</f>
        <v>10000</v>
      </c>
      <c r="J517" s="36">
        <f t="shared" si="20"/>
        <v>90000</v>
      </c>
      <c r="K517" s="36">
        <f>K518</f>
        <v>100000</v>
      </c>
    </row>
    <row r="518" spans="1:11" ht="38.25" outlineLevel="7" x14ac:dyDescent="0.25">
      <c r="A518" s="5" t="s">
        <v>51</v>
      </c>
      <c r="B518" s="17" t="s">
        <v>8</v>
      </c>
      <c r="C518" s="17" t="s">
        <v>399</v>
      </c>
      <c r="D518" s="17" t="s">
        <v>52</v>
      </c>
      <c r="E518" s="17"/>
      <c r="F518" s="23"/>
      <c r="G518" s="15"/>
      <c r="H518" s="16"/>
      <c r="I518" s="36">
        <f>I519</f>
        <v>10000</v>
      </c>
      <c r="J518" s="36">
        <f t="shared" si="20"/>
        <v>90000</v>
      </c>
      <c r="K518" s="36">
        <f>K519</f>
        <v>100000</v>
      </c>
    </row>
    <row r="519" spans="1:11" ht="25.5" outlineLevel="7" x14ac:dyDescent="0.25">
      <c r="A519" s="5" t="s">
        <v>53</v>
      </c>
      <c r="B519" s="17" t="s">
        <v>8</v>
      </c>
      <c r="C519" s="17" t="s">
        <v>399</v>
      </c>
      <c r="D519" s="17" t="s">
        <v>54</v>
      </c>
      <c r="E519" s="17"/>
      <c r="F519" s="23"/>
      <c r="G519" s="15"/>
      <c r="H519" s="16"/>
      <c r="I519" s="36">
        <f>I520</f>
        <v>10000</v>
      </c>
      <c r="J519" s="36">
        <f t="shared" si="20"/>
        <v>90000</v>
      </c>
      <c r="K519" s="36">
        <f>K520</f>
        <v>100000</v>
      </c>
    </row>
    <row r="520" spans="1:11" outlineLevel="7" x14ac:dyDescent="0.25">
      <c r="A520" s="5" t="s">
        <v>61</v>
      </c>
      <c r="B520" s="17" t="s">
        <v>8</v>
      </c>
      <c r="C520" s="17" t="s">
        <v>399</v>
      </c>
      <c r="D520" s="17" t="s">
        <v>54</v>
      </c>
      <c r="E520" s="17" t="s">
        <v>62</v>
      </c>
      <c r="F520" s="23"/>
      <c r="G520" s="15"/>
      <c r="H520" s="16"/>
      <c r="I520" s="36">
        <f>I521</f>
        <v>10000</v>
      </c>
      <c r="J520" s="36">
        <f t="shared" si="20"/>
        <v>90000</v>
      </c>
      <c r="K520" s="36">
        <f>K521</f>
        <v>100000</v>
      </c>
    </row>
    <row r="521" spans="1:11" ht="25.5" outlineLevel="7" x14ac:dyDescent="0.25">
      <c r="A521" s="5" t="s">
        <v>388</v>
      </c>
      <c r="B521" s="17" t="s">
        <v>8</v>
      </c>
      <c r="C521" s="17" t="s">
        <v>399</v>
      </c>
      <c r="D521" s="17" t="s">
        <v>54</v>
      </c>
      <c r="E521" s="17" t="s">
        <v>389</v>
      </c>
      <c r="F521" s="23"/>
      <c r="G521" s="15"/>
      <c r="H521" s="16"/>
      <c r="I521" s="36">
        <v>10000</v>
      </c>
      <c r="J521" s="36">
        <f t="shared" si="20"/>
        <v>90000</v>
      </c>
      <c r="K521" s="36">
        <v>100000</v>
      </c>
    </row>
    <row r="522" spans="1:11" ht="38.25" outlineLevel="3" x14ac:dyDescent="0.25">
      <c r="A522" s="5" t="s">
        <v>169</v>
      </c>
      <c r="B522" s="17" t="s">
        <v>8</v>
      </c>
      <c r="C522" s="17" t="s">
        <v>399</v>
      </c>
      <c r="D522" s="17" t="s">
        <v>170</v>
      </c>
      <c r="E522" s="17"/>
      <c r="F522" s="23">
        <v>750000</v>
      </c>
      <c r="G522" s="15"/>
      <c r="H522" s="16">
        <f t="shared" si="24"/>
        <v>409600</v>
      </c>
      <c r="I522" s="36">
        <f>I523</f>
        <v>1159600</v>
      </c>
      <c r="J522" s="36">
        <f t="shared" ref="J522:J585" si="25">K522-I522</f>
        <v>2892806.26</v>
      </c>
      <c r="K522" s="36">
        <f>K523</f>
        <v>4052406.26</v>
      </c>
    </row>
    <row r="523" spans="1:11" ht="38.25" outlineLevel="5" x14ac:dyDescent="0.25">
      <c r="A523" s="5" t="s">
        <v>171</v>
      </c>
      <c r="B523" s="17" t="s">
        <v>8</v>
      </c>
      <c r="C523" s="17" t="s">
        <v>399</v>
      </c>
      <c r="D523" s="17" t="s">
        <v>172</v>
      </c>
      <c r="E523" s="17"/>
      <c r="F523" s="23">
        <v>750000</v>
      </c>
      <c r="G523" s="15"/>
      <c r="H523" s="16">
        <f t="shared" si="24"/>
        <v>409600</v>
      </c>
      <c r="I523" s="36">
        <f>I524+I531</f>
        <v>1159600</v>
      </c>
      <c r="J523" s="36">
        <f t="shared" si="25"/>
        <v>2892806.26</v>
      </c>
      <c r="K523" s="36">
        <f>K524+K531+K534</f>
        <v>4052406.26</v>
      </c>
    </row>
    <row r="524" spans="1:11" outlineLevel="6" x14ac:dyDescent="0.25">
      <c r="A524" s="5" t="s">
        <v>173</v>
      </c>
      <c r="B524" s="17" t="s">
        <v>8</v>
      </c>
      <c r="C524" s="17" t="s">
        <v>399</v>
      </c>
      <c r="D524" s="17" t="s">
        <v>174</v>
      </c>
      <c r="E524" s="17"/>
      <c r="F524" s="23">
        <v>750000</v>
      </c>
      <c r="G524" s="15"/>
      <c r="H524" s="16">
        <f t="shared" si="24"/>
        <v>82100</v>
      </c>
      <c r="I524" s="36">
        <f>I525+I527</f>
        <v>832100</v>
      </c>
      <c r="J524" s="36">
        <f t="shared" si="25"/>
        <v>231500</v>
      </c>
      <c r="K524" s="36">
        <f>K525+K527</f>
        <v>1063600</v>
      </c>
    </row>
    <row r="525" spans="1:11" ht="25.5" outlineLevel="7" x14ac:dyDescent="0.25">
      <c r="A525" s="5" t="s">
        <v>23</v>
      </c>
      <c r="B525" s="17" t="s">
        <v>8</v>
      </c>
      <c r="C525" s="17" t="s">
        <v>399</v>
      </c>
      <c r="D525" s="17" t="s">
        <v>174</v>
      </c>
      <c r="E525" s="17" t="s">
        <v>24</v>
      </c>
      <c r="F525" s="23">
        <v>600000</v>
      </c>
      <c r="G525" s="15"/>
      <c r="H525" s="16">
        <f t="shared" si="24"/>
        <v>-20000</v>
      </c>
      <c r="I525" s="36">
        <f>I526</f>
        <v>580000</v>
      </c>
      <c r="J525" s="36">
        <f t="shared" si="25"/>
        <v>231500</v>
      </c>
      <c r="K525" s="36">
        <f>K526</f>
        <v>811500</v>
      </c>
    </row>
    <row r="526" spans="1:11" ht="25.5" outlineLevel="7" x14ac:dyDescent="0.25">
      <c r="A526" s="5" t="s">
        <v>25</v>
      </c>
      <c r="B526" s="17" t="s">
        <v>8</v>
      </c>
      <c r="C526" s="17" t="s">
        <v>399</v>
      </c>
      <c r="D526" s="17" t="s">
        <v>174</v>
      </c>
      <c r="E526" s="17" t="s">
        <v>26</v>
      </c>
      <c r="F526" s="23">
        <v>600000</v>
      </c>
      <c r="G526" s="15"/>
      <c r="H526" s="16">
        <f t="shared" si="24"/>
        <v>-20000</v>
      </c>
      <c r="I526" s="36">
        <v>580000</v>
      </c>
      <c r="J526" s="36">
        <f t="shared" si="25"/>
        <v>231500</v>
      </c>
      <c r="K526" s="36">
        <v>811500</v>
      </c>
    </row>
    <row r="527" spans="1:11" outlineLevel="7" x14ac:dyDescent="0.25">
      <c r="A527" s="5" t="s">
        <v>61</v>
      </c>
      <c r="B527" s="17" t="s">
        <v>8</v>
      </c>
      <c r="C527" s="17" t="s">
        <v>399</v>
      </c>
      <c r="D527" s="17" t="s">
        <v>174</v>
      </c>
      <c r="E527" s="17" t="s">
        <v>62</v>
      </c>
      <c r="F527" s="23"/>
      <c r="G527" s="15"/>
      <c r="H527" s="16"/>
      <c r="I527" s="36">
        <f>I528</f>
        <v>252100</v>
      </c>
      <c r="J527" s="36">
        <f t="shared" si="25"/>
        <v>0</v>
      </c>
      <c r="K527" s="36">
        <f>K528</f>
        <v>252100</v>
      </c>
    </row>
    <row r="528" spans="1:11" ht="25.5" outlineLevel="7" x14ac:dyDescent="0.25">
      <c r="A528" s="5" t="s">
        <v>388</v>
      </c>
      <c r="B528" s="17" t="s">
        <v>8</v>
      </c>
      <c r="C528" s="17" t="s">
        <v>399</v>
      </c>
      <c r="D528" s="17" t="s">
        <v>174</v>
      </c>
      <c r="E528" s="17" t="s">
        <v>389</v>
      </c>
      <c r="F528" s="23"/>
      <c r="G528" s="15"/>
      <c r="H528" s="16"/>
      <c r="I528" s="36">
        <v>252100</v>
      </c>
      <c r="J528" s="36">
        <f t="shared" si="25"/>
        <v>0</v>
      </c>
      <c r="K528" s="36">
        <v>252100</v>
      </c>
    </row>
    <row r="529" spans="1:11" ht="25.5" outlineLevel="7" x14ac:dyDescent="0.25">
      <c r="A529" s="5" t="s">
        <v>412</v>
      </c>
      <c r="B529" s="17" t="s">
        <v>8</v>
      </c>
      <c r="C529" s="17" t="s">
        <v>399</v>
      </c>
      <c r="D529" s="17" t="s">
        <v>174</v>
      </c>
      <c r="E529" s="17" t="s">
        <v>413</v>
      </c>
      <c r="F529" s="23">
        <v>150000</v>
      </c>
      <c r="G529" s="15"/>
      <c r="H529" s="16">
        <f t="shared" si="24"/>
        <v>-150000</v>
      </c>
      <c r="I529" s="36">
        <v>0</v>
      </c>
      <c r="J529" s="36">
        <f t="shared" si="25"/>
        <v>0</v>
      </c>
      <c r="K529" s="36">
        <v>0</v>
      </c>
    </row>
    <row r="530" spans="1:11" ht="51" outlineLevel="7" x14ac:dyDescent="0.25">
      <c r="A530" s="5" t="s">
        <v>414</v>
      </c>
      <c r="B530" s="17" t="s">
        <v>8</v>
      </c>
      <c r="C530" s="17" t="s">
        <v>399</v>
      </c>
      <c r="D530" s="17" t="s">
        <v>174</v>
      </c>
      <c r="E530" s="17" t="s">
        <v>415</v>
      </c>
      <c r="F530" s="23">
        <v>150000</v>
      </c>
      <c r="G530" s="15"/>
      <c r="H530" s="16">
        <f t="shared" si="24"/>
        <v>-150000</v>
      </c>
      <c r="I530" s="36">
        <v>0</v>
      </c>
      <c r="J530" s="36">
        <f t="shared" si="25"/>
        <v>0</v>
      </c>
      <c r="K530" s="36">
        <v>0</v>
      </c>
    </row>
    <row r="531" spans="1:11" outlineLevel="7" x14ac:dyDescent="0.25">
      <c r="A531" s="5" t="s">
        <v>726</v>
      </c>
      <c r="B531" s="17" t="s">
        <v>8</v>
      </c>
      <c r="C531" s="17" t="s">
        <v>399</v>
      </c>
      <c r="D531" s="17" t="s">
        <v>720</v>
      </c>
      <c r="E531" s="17"/>
      <c r="F531" s="23"/>
      <c r="G531" s="15"/>
      <c r="H531" s="16"/>
      <c r="I531" s="36">
        <f>I532</f>
        <v>327500</v>
      </c>
      <c r="J531" s="36">
        <f t="shared" si="25"/>
        <v>256562</v>
      </c>
      <c r="K531" s="36">
        <f>K532</f>
        <v>584062</v>
      </c>
    </row>
    <row r="532" spans="1:11" outlineLevel="7" x14ac:dyDescent="0.25">
      <c r="A532" s="5" t="s">
        <v>61</v>
      </c>
      <c r="B532" s="17" t="s">
        <v>8</v>
      </c>
      <c r="C532" s="17" t="s">
        <v>399</v>
      </c>
      <c r="D532" s="17" t="s">
        <v>720</v>
      </c>
      <c r="E532" s="17" t="s">
        <v>62</v>
      </c>
      <c r="F532" s="23"/>
      <c r="G532" s="15"/>
      <c r="H532" s="16"/>
      <c r="I532" s="36">
        <f>I533</f>
        <v>327500</v>
      </c>
      <c r="J532" s="36">
        <f t="shared" si="25"/>
        <v>256562</v>
      </c>
      <c r="K532" s="36">
        <f>K533</f>
        <v>584062</v>
      </c>
    </row>
    <row r="533" spans="1:11" ht="25.5" outlineLevel="7" x14ac:dyDescent="0.25">
      <c r="A533" s="5" t="s">
        <v>388</v>
      </c>
      <c r="B533" s="17" t="s">
        <v>8</v>
      </c>
      <c r="C533" s="17" t="s">
        <v>399</v>
      </c>
      <c r="D533" s="17" t="s">
        <v>720</v>
      </c>
      <c r="E533" s="17" t="s">
        <v>389</v>
      </c>
      <c r="F533" s="23"/>
      <c r="G533" s="15"/>
      <c r="H533" s="16"/>
      <c r="I533" s="36">
        <v>327500</v>
      </c>
      <c r="J533" s="36">
        <f t="shared" si="25"/>
        <v>256562</v>
      </c>
      <c r="K533" s="36">
        <v>584062</v>
      </c>
    </row>
    <row r="534" spans="1:11" ht="25.5" outlineLevel="7" x14ac:dyDescent="0.25">
      <c r="A534" s="5" t="s">
        <v>747</v>
      </c>
      <c r="B534" s="17" t="s">
        <v>8</v>
      </c>
      <c r="C534" s="17" t="s">
        <v>399</v>
      </c>
      <c r="D534" s="17" t="s">
        <v>748</v>
      </c>
      <c r="E534" s="17"/>
      <c r="F534" s="23"/>
      <c r="G534" s="15"/>
      <c r="H534" s="16"/>
      <c r="I534" s="32">
        <v>0</v>
      </c>
      <c r="J534" s="36">
        <f t="shared" si="25"/>
        <v>2404744.2599999998</v>
      </c>
      <c r="K534" s="36">
        <f>K535</f>
        <v>2404744.2599999998</v>
      </c>
    </row>
    <row r="535" spans="1:11" outlineLevel="7" x14ac:dyDescent="0.25">
      <c r="A535" s="5" t="s">
        <v>61</v>
      </c>
      <c r="B535" s="17" t="s">
        <v>8</v>
      </c>
      <c r="C535" s="17" t="s">
        <v>399</v>
      </c>
      <c r="D535" s="17" t="s">
        <v>748</v>
      </c>
      <c r="E535" s="17" t="s">
        <v>62</v>
      </c>
      <c r="F535" s="23"/>
      <c r="G535" s="15"/>
      <c r="H535" s="16"/>
      <c r="I535" s="32">
        <v>0</v>
      </c>
      <c r="J535" s="36">
        <f t="shared" si="25"/>
        <v>2404744.2599999998</v>
      </c>
      <c r="K535" s="36">
        <f>K536</f>
        <v>2404744.2599999998</v>
      </c>
    </row>
    <row r="536" spans="1:11" ht="25.5" outlineLevel="7" x14ac:dyDescent="0.25">
      <c r="A536" s="5" t="s">
        <v>388</v>
      </c>
      <c r="B536" s="17" t="s">
        <v>8</v>
      </c>
      <c r="C536" s="17" t="s">
        <v>399</v>
      </c>
      <c r="D536" s="17" t="s">
        <v>748</v>
      </c>
      <c r="E536" s="17" t="s">
        <v>389</v>
      </c>
      <c r="F536" s="23"/>
      <c r="G536" s="15"/>
      <c r="H536" s="16"/>
      <c r="I536" s="32">
        <v>0</v>
      </c>
      <c r="J536" s="36">
        <f t="shared" si="25"/>
        <v>2404744.2599999998</v>
      </c>
      <c r="K536" s="36">
        <v>2404744.2599999998</v>
      </c>
    </row>
    <row r="537" spans="1:11" outlineLevel="1" x14ac:dyDescent="0.25">
      <c r="A537" s="5" t="s">
        <v>416</v>
      </c>
      <c r="B537" s="17" t="s">
        <v>8</v>
      </c>
      <c r="C537" s="17" t="s">
        <v>417</v>
      </c>
      <c r="D537" s="17"/>
      <c r="E537" s="17"/>
      <c r="F537" s="23">
        <v>24901000</v>
      </c>
      <c r="G537" s="15"/>
      <c r="H537" s="16">
        <f t="shared" si="24"/>
        <v>0</v>
      </c>
      <c r="I537" s="36">
        <f>I538</f>
        <v>24901000</v>
      </c>
      <c r="J537" s="36">
        <f t="shared" si="25"/>
        <v>110097.3200000003</v>
      </c>
      <c r="K537" s="36">
        <f>K538</f>
        <v>25011097.32</v>
      </c>
    </row>
    <row r="538" spans="1:11" outlineLevel="2" x14ac:dyDescent="0.25">
      <c r="A538" s="5" t="s">
        <v>418</v>
      </c>
      <c r="B538" s="17" t="s">
        <v>8</v>
      </c>
      <c r="C538" s="17" t="s">
        <v>419</v>
      </c>
      <c r="D538" s="17"/>
      <c r="E538" s="17"/>
      <c r="F538" s="23">
        <v>24901000</v>
      </c>
      <c r="G538" s="15"/>
      <c r="H538" s="16">
        <f t="shared" si="24"/>
        <v>0</v>
      </c>
      <c r="I538" s="36">
        <f>I539</f>
        <v>24901000</v>
      </c>
      <c r="J538" s="36">
        <f t="shared" si="25"/>
        <v>110097.3200000003</v>
      </c>
      <c r="K538" s="36">
        <f>K539</f>
        <v>25011097.32</v>
      </c>
    </row>
    <row r="539" spans="1:11" ht="25.5" outlineLevel="3" x14ac:dyDescent="0.25">
      <c r="A539" s="5" t="s">
        <v>420</v>
      </c>
      <c r="B539" s="17" t="s">
        <v>8</v>
      </c>
      <c r="C539" s="17" t="s">
        <v>419</v>
      </c>
      <c r="D539" s="17" t="s">
        <v>421</v>
      </c>
      <c r="E539" s="17"/>
      <c r="F539" s="23">
        <v>24901000</v>
      </c>
      <c r="G539" s="15"/>
      <c r="H539" s="16">
        <f t="shared" si="24"/>
        <v>0</v>
      </c>
      <c r="I539" s="36">
        <f>I540</f>
        <v>24901000</v>
      </c>
      <c r="J539" s="36">
        <f t="shared" si="25"/>
        <v>110097.3200000003</v>
      </c>
      <c r="K539" s="36">
        <f>K540</f>
        <v>25011097.32</v>
      </c>
    </row>
    <row r="540" spans="1:11" ht="25.5" outlineLevel="5" x14ac:dyDescent="0.25">
      <c r="A540" s="5" t="s">
        <v>422</v>
      </c>
      <c r="B540" s="17" t="s">
        <v>8</v>
      </c>
      <c r="C540" s="17" t="s">
        <v>419</v>
      </c>
      <c r="D540" s="17" t="s">
        <v>423</v>
      </c>
      <c r="E540" s="17"/>
      <c r="F540" s="23">
        <v>24901000</v>
      </c>
      <c r="G540" s="15"/>
      <c r="H540" s="16">
        <f t="shared" si="24"/>
        <v>0</v>
      </c>
      <c r="I540" s="36">
        <f>I541</f>
        <v>24901000</v>
      </c>
      <c r="J540" s="36">
        <f t="shared" si="25"/>
        <v>110097.3200000003</v>
      </c>
      <c r="K540" s="36">
        <f>K541</f>
        <v>25011097.32</v>
      </c>
    </row>
    <row r="541" spans="1:11" ht="25.5" outlineLevel="6" x14ac:dyDescent="0.25">
      <c r="A541" s="5" t="s">
        <v>424</v>
      </c>
      <c r="B541" s="17" t="s">
        <v>8</v>
      </c>
      <c r="C541" s="17" t="s">
        <v>419</v>
      </c>
      <c r="D541" s="17" t="s">
        <v>425</v>
      </c>
      <c r="E541" s="17"/>
      <c r="F541" s="23">
        <v>24901000</v>
      </c>
      <c r="G541" s="15"/>
      <c r="H541" s="16">
        <f t="shared" si="24"/>
        <v>0</v>
      </c>
      <c r="I541" s="36">
        <f>I542+I544+I546+I548+I550</f>
        <v>24901000</v>
      </c>
      <c r="J541" s="36">
        <f t="shared" si="25"/>
        <v>110097.3200000003</v>
      </c>
      <c r="K541" s="36">
        <f>K542+K544+K546+K548+K550</f>
        <v>25011097.32</v>
      </c>
    </row>
    <row r="542" spans="1:11" ht="63.75" outlineLevel="7" x14ac:dyDescent="0.25">
      <c r="A542" s="5" t="s">
        <v>19</v>
      </c>
      <c r="B542" s="17" t="s">
        <v>8</v>
      </c>
      <c r="C542" s="17" t="s">
        <v>419</v>
      </c>
      <c r="D542" s="17" t="s">
        <v>425</v>
      </c>
      <c r="E542" s="17" t="s">
        <v>20</v>
      </c>
      <c r="F542" s="23">
        <v>1150000</v>
      </c>
      <c r="G542" s="15"/>
      <c r="H542" s="16">
        <f t="shared" si="24"/>
        <v>-5000</v>
      </c>
      <c r="I542" s="36">
        <f>I543</f>
        <v>1145000</v>
      </c>
      <c r="J542" s="36">
        <f t="shared" si="25"/>
        <v>-136600</v>
      </c>
      <c r="K542" s="36">
        <f>K543</f>
        <v>1008400</v>
      </c>
    </row>
    <row r="543" spans="1:11" ht="25.5" outlineLevel="7" x14ac:dyDescent="0.25">
      <c r="A543" s="5" t="s">
        <v>21</v>
      </c>
      <c r="B543" s="17" t="s">
        <v>8</v>
      </c>
      <c r="C543" s="17" t="s">
        <v>419</v>
      </c>
      <c r="D543" s="17" t="s">
        <v>425</v>
      </c>
      <c r="E543" s="17" t="s">
        <v>22</v>
      </c>
      <c r="F543" s="23">
        <v>1150000</v>
      </c>
      <c r="G543" s="15"/>
      <c r="H543" s="16">
        <f t="shared" si="24"/>
        <v>-5000</v>
      </c>
      <c r="I543" s="36">
        <v>1145000</v>
      </c>
      <c r="J543" s="36">
        <f t="shared" si="25"/>
        <v>-136600</v>
      </c>
      <c r="K543" s="36">
        <v>1008400</v>
      </c>
    </row>
    <row r="544" spans="1:11" ht="25.5" outlineLevel="7" x14ac:dyDescent="0.25">
      <c r="A544" s="5" t="s">
        <v>23</v>
      </c>
      <c r="B544" s="17" t="s">
        <v>8</v>
      </c>
      <c r="C544" s="17" t="s">
        <v>419</v>
      </c>
      <c r="D544" s="17" t="s">
        <v>425</v>
      </c>
      <c r="E544" s="17" t="s">
        <v>24</v>
      </c>
      <c r="F544" s="23">
        <v>2200000</v>
      </c>
      <c r="G544" s="15"/>
      <c r="H544" s="16">
        <f t="shared" si="24"/>
        <v>-91191</v>
      </c>
      <c r="I544" s="36">
        <f>I545</f>
        <v>2108809</v>
      </c>
      <c r="J544" s="36">
        <f t="shared" si="25"/>
        <v>87697.319999999832</v>
      </c>
      <c r="K544" s="36">
        <f>K545</f>
        <v>2196506.3199999998</v>
      </c>
    </row>
    <row r="545" spans="1:11" ht="25.5" outlineLevel="7" x14ac:dyDescent="0.25">
      <c r="A545" s="5" t="s">
        <v>25</v>
      </c>
      <c r="B545" s="17" t="s">
        <v>8</v>
      </c>
      <c r="C545" s="17" t="s">
        <v>419</v>
      </c>
      <c r="D545" s="17" t="s">
        <v>425</v>
      </c>
      <c r="E545" s="17" t="s">
        <v>26</v>
      </c>
      <c r="F545" s="23">
        <v>2200000</v>
      </c>
      <c r="G545" s="15"/>
      <c r="H545" s="16">
        <f t="shared" si="24"/>
        <v>-91191</v>
      </c>
      <c r="I545" s="36">
        <v>2108809</v>
      </c>
      <c r="J545" s="36">
        <f t="shared" si="25"/>
        <v>87697.319999999832</v>
      </c>
      <c r="K545" s="36">
        <v>2196506.3199999998</v>
      </c>
    </row>
    <row r="546" spans="1:11" outlineLevel="7" x14ac:dyDescent="0.25">
      <c r="A546" s="5" t="s">
        <v>725</v>
      </c>
      <c r="B546" s="17" t="s">
        <v>8</v>
      </c>
      <c r="C546" s="17" t="s">
        <v>419</v>
      </c>
      <c r="D546" s="17" t="s">
        <v>425</v>
      </c>
      <c r="E546" s="17" t="s">
        <v>100</v>
      </c>
      <c r="F546" s="23"/>
      <c r="G546" s="15"/>
      <c r="H546" s="16"/>
      <c r="I546" s="36">
        <v>96191</v>
      </c>
      <c r="J546" s="36">
        <f t="shared" si="25"/>
        <v>210000</v>
      </c>
      <c r="K546" s="36">
        <f>K547</f>
        <v>306191</v>
      </c>
    </row>
    <row r="547" spans="1:11" outlineLevel="7" x14ac:dyDescent="0.25">
      <c r="A547" s="5" t="s">
        <v>101</v>
      </c>
      <c r="B547" s="17" t="s">
        <v>8</v>
      </c>
      <c r="C547" s="17" t="s">
        <v>419</v>
      </c>
      <c r="D547" s="17" t="s">
        <v>425</v>
      </c>
      <c r="E547" s="17" t="s">
        <v>102</v>
      </c>
      <c r="F547" s="23"/>
      <c r="G547" s="15"/>
      <c r="H547" s="16"/>
      <c r="I547" s="36">
        <v>96191</v>
      </c>
      <c r="J547" s="36">
        <f t="shared" si="25"/>
        <v>210000</v>
      </c>
      <c r="K547" s="36">
        <v>306191</v>
      </c>
    </row>
    <row r="548" spans="1:11" ht="25.5" outlineLevel="7" x14ac:dyDescent="0.25">
      <c r="A548" s="5" t="s">
        <v>412</v>
      </c>
      <c r="B548" s="17" t="s">
        <v>8</v>
      </c>
      <c r="C548" s="17" t="s">
        <v>419</v>
      </c>
      <c r="D548" s="17" t="s">
        <v>425</v>
      </c>
      <c r="E548" s="17" t="s">
        <v>413</v>
      </c>
      <c r="F548" s="23">
        <v>21500000</v>
      </c>
      <c r="G548" s="15"/>
      <c r="H548" s="16">
        <f t="shared" si="24"/>
        <v>0</v>
      </c>
      <c r="I548" s="36">
        <f>I549</f>
        <v>21500000</v>
      </c>
      <c r="J548" s="36">
        <f t="shared" si="25"/>
        <v>0</v>
      </c>
      <c r="K548" s="36">
        <f>K549</f>
        <v>21500000</v>
      </c>
    </row>
    <row r="549" spans="1:11" outlineLevel="7" x14ac:dyDescent="0.25">
      <c r="A549" s="5" t="s">
        <v>426</v>
      </c>
      <c r="B549" s="17" t="s">
        <v>8</v>
      </c>
      <c r="C549" s="17" t="s">
        <v>419</v>
      </c>
      <c r="D549" s="17" t="s">
        <v>425</v>
      </c>
      <c r="E549" s="17" t="s">
        <v>427</v>
      </c>
      <c r="F549" s="23">
        <v>21500000</v>
      </c>
      <c r="G549" s="15"/>
      <c r="H549" s="16">
        <f t="shared" si="24"/>
        <v>0</v>
      </c>
      <c r="I549" s="36">
        <v>21500000</v>
      </c>
      <c r="J549" s="36">
        <f t="shared" si="25"/>
        <v>0</v>
      </c>
      <c r="K549" s="36">
        <v>21500000</v>
      </c>
    </row>
    <row r="550" spans="1:11" outlineLevel="7" x14ac:dyDescent="0.25">
      <c r="A550" s="5" t="s">
        <v>30</v>
      </c>
      <c r="B550" s="17" t="s">
        <v>8</v>
      </c>
      <c r="C550" s="17" t="s">
        <v>419</v>
      </c>
      <c r="D550" s="17" t="s">
        <v>425</v>
      </c>
      <c r="E550" s="17" t="s">
        <v>31</v>
      </c>
      <c r="F550" s="23">
        <v>51000</v>
      </c>
      <c r="G550" s="15"/>
      <c r="H550" s="16">
        <f t="shared" si="24"/>
        <v>0</v>
      </c>
      <c r="I550" s="36">
        <f>I551</f>
        <v>51000</v>
      </c>
      <c r="J550" s="36">
        <f t="shared" si="25"/>
        <v>-51000</v>
      </c>
      <c r="K550" s="36">
        <f>K551</f>
        <v>0</v>
      </c>
    </row>
    <row r="551" spans="1:11" outlineLevel="7" x14ac:dyDescent="0.25">
      <c r="A551" s="5" t="s">
        <v>32</v>
      </c>
      <c r="B551" s="17" t="s">
        <v>8</v>
      </c>
      <c r="C551" s="17" t="s">
        <v>419</v>
      </c>
      <c r="D551" s="17" t="s">
        <v>425</v>
      </c>
      <c r="E551" s="17" t="s">
        <v>33</v>
      </c>
      <c r="F551" s="23">
        <v>51000</v>
      </c>
      <c r="G551" s="15"/>
      <c r="H551" s="16">
        <f t="shared" si="24"/>
        <v>0</v>
      </c>
      <c r="I551" s="36">
        <v>51000</v>
      </c>
      <c r="J551" s="36">
        <f t="shared" si="25"/>
        <v>-51000</v>
      </c>
      <c r="K551" s="36">
        <v>0</v>
      </c>
    </row>
    <row r="552" spans="1:11" outlineLevel="1" x14ac:dyDescent="0.25">
      <c r="A552" s="5" t="s">
        <v>428</v>
      </c>
      <c r="B552" s="17" t="s">
        <v>8</v>
      </c>
      <c r="C552" s="17" t="s">
        <v>429</v>
      </c>
      <c r="D552" s="17"/>
      <c r="E552" s="17"/>
      <c r="F552" s="23">
        <v>12687736</v>
      </c>
      <c r="G552" s="15"/>
      <c r="H552" s="16">
        <f t="shared" si="24"/>
        <v>0</v>
      </c>
      <c r="I552" s="37">
        <v>12687736</v>
      </c>
      <c r="J552" s="36">
        <f t="shared" si="25"/>
        <v>480000</v>
      </c>
      <c r="K552" s="37">
        <f>K553+K566</f>
        <v>13167736</v>
      </c>
    </row>
    <row r="553" spans="1:11" outlineLevel="2" x14ac:dyDescent="0.25">
      <c r="A553" s="5" t="s">
        <v>430</v>
      </c>
      <c r="B553" s="17" t="s">
        <v>8</v>
      </c>
      <c r="C553" s="17" t="s">
        <v>431</v>
      </c>
      <c r="D553" s="17"/>
      <c r="E553" s="17"/>
      <c r="F553" s="23">
        <v>6187736</v>
      </c>
      <c r="G553" s="15"/>
      <c r="H553" s="16">
        <f t="shared" si="24"/>
        <v>0</v>
      </c>
      <c r="I553" s="38">
        <v>6187736</v>
      </c>
      <c r="J553" s="36">
        <f t="shared" si="25"/>
        <v>480000</v>
      </c>
      <c r="K553" s="38">
        <f>K558+K554</f>
        <v>6667736</v>
      </c>
    </row>
    <row r="554" spans="1:11" ht="25.5" outlineLevel="3" x14ac:dyDescent="0.25">
      <c r="A554" s="5" t="s">
        <v>432</v>
      </c>
      <c r="B554" s="17" t="s">
        <v>8</v>
      </c>
      <c r="C554" s="17" t="s">
        <v>431</v>
      </c>
      <c r="D554" s="17" t="s">
        <v>433</v>
      </c>
      <c r="E554" s="17"/>
      <c r="F554" s="23">
        <v>251136</v>
      </c>
      <c r="G554" s="15"/>
      <c r="H554" s="16">
        <f t="shared" si="24"/>
        <v>0</v>
      </c>
      <c r="I554" s="38">
        <f>I555</f>
        <v>251136</v>
      </c>
      <c r="J554" s="36">
        <f t="shared" si="25"/>
        <v>0</v>
      </c>
      <c r="K554" s="38">
        <f>K555</f>
        <v>251136</v>
      </c>
    </row>
    <row r="555" spans="1:11" ht="38.25" outlineLevel="6" x14ac:dyDescent="0.25">
      <c r="A555" s="5" t="s">
        <v>434</v>
      </c>
      <c r="B555" s="17" t="s">
        <v>8</v>
      </c>
      <c r="C555" s="17" t="s">
        <v>431</v>
      </c>
      <c r="D555" s="17" t="s">
        <v>435</v>
      </c>
      <c r="E555" s="17"/>
      <c r="F555" s="23">
        <v>251136</v>
      </c>
      <c r="G555" s="15"/>
      <c r="H555" s="16">
        <f t="shared" si="24"/>
        <v>0</v>
      </c>
      <c r="I555" s="38">
        <v>251136</v>
      </c>
      <c r="J555" s="36">
        <f t="shared" si="25"/>
        <v>0</v>
      </c>
      <c r="K555" s="38">
        <v>251136</v>
      </c>
    </row>
    <row r="556" spans="1:11" ht="25.5" outlineLevel="7" x14ac:dyDescent="0.25">
      <c r="A556" s="5" t="s">
        <v>23</v>
      </c>
      <c r="B556" s="17" t="s">
        <v>8</v>
      </c>
      <c r="C556" s="17" t="s">
        <v>431</v>
      </c>
      <c r="D556" s="17" t="s">
        <v>435</v>
      </c>
      <c r="E556" s="17" t="s">
        <v>24</v>
      </c>
      <c r="F556" s="23">
        <v>251136</v>
      </c>
      <c r="G556" s="15"/>
      <c r="H556" s="16">
        <f t="shared" si="24"/>
        <v>0</v>
      </c>
      <c r="I556" s="38">
        <v>251136</v>
      </c>
      <c r="J556" s="36">
        <f t="shared" si="25"/>
        <v>0</v>
      </c>
      <c r="K556" s="38">
        <v>251136</v>
      </c>
    </row>
    <row r="557" spans="1:11" ht="25.5" outlineLevel="7" x14ac:dyDescent="0.25">
      <c r="A557" s="5" t="s">
        <v>25</v>
      </c>
      <c r="B557" s="17" t="s">
        <v>8</v>
      </c>
      <c r="C557" s="17" t="s">
        <v>431</v>
      </c>
      <c r="D557" s="17" t="s">
        <v>435</v>
      </c>
      <c r="E557" s="17" t="s">
        <v>26</v>
      </c>
      <c r="F557" s="23">
        <v>251136</v>
      </c>
      <c r="G557" s="15"/>
      <c r="H557" s="16">
        <f t="shared" si="24"/>
        <v>0</v>
      </c>
      <c r="I557" s="38">
        <v>251136</v>
      </c>
      <c r="J557" s="36">
        <f t="shared" si="25"/>
        <v>0</v>
      </c>
      <c r="K557" s="38">
        <v>251136</v>
      </c>
    </row>
    <row r="558" spans="1:11" ht="25.5" outlineLevel="3" x14ac:dyDescent="0.25">
      <c r="A558" s="5" t="s">
        <v>436</v>
      </c>
      <c r="B558" s="17" t="s">
        <v>8</v>
      </c>
      <c r="C558" s="17" t="s">
        <v>431</v>
      </c>
      <c r="D558" s="17" t="s">
        <v>437</v>
      </c>
      <c r="E558" s="17"/>
      <c r="F558" s="23">
        <v>5936600</v>
      </c>
      <c r="G558" s="15"/>
      <c r="H558" s="16">
        <f t="shared" si="24"/>
        <v>0</v>
      </c>
      <c r="I558" s="38">
        <v>5936600</v>
      </c>
      <c r="J558" s="36">
        <f t="shared" si="25"/>
        <v>480000</v>
      </c>
      <c r="K558" s="38">
        <f>K559</f>
        <v>6416600</v>
      </c>
    </row>
    <row r="559" spans="1:11" ht="25.5" outlineLevel="6" x14ac:dyDescent="0.25">
      <c r="A559" s="5" t="s">
        <v>125</v>
      </c>
      <c r="B559" s="17" t="s">
        <v>8</v>
      </c>
      <c r="C559" s="17" t="s">
        <v>431</v>
      </c>
      <c r="D559" s="17" t="s">
        <v>438</v>
      </c>
      <c r="E559" s="17"/>
      <c r="F559" s="23">
        <v>5936600</v>
      </c>
      <c r="G559" s="15"/>
      <c r="H559" s="16">
        <f t="shared" si="24"/>
        <v>0</v>
      </c>
      <c r="I559" s="38">
        <v>5936600</v>
      </c>
      <c r="J559" s="36">
        <f t="shared" si="25"/>
        <v>480000</v>
      </c>
      <c r="K559" s="38">
        <f>K560+K562</f>
        <v>6416600</v>
      </c>
    </row>
    <row r="560" spans="1:11" ht="63.75" outlineLevel="7" x14ac:dyDescent="0.25">
      <c r="A560" s="5" t="s">
        <v>19</v>
      </c>
      <c r="B560" s="17" t="s">
        <v>8</v>
      </c>
      <c r="C560" s="17" t="s">
        <v>431</v>
      </c>
      <c r="D560" s="17" t="s">
        <v>438</v>
      </c>
      <c r="E560" s="17" t="s">
        <v>20</v>
      </c>
      <c r="F560" s="23">
        <v>4818600</v>
      </c>
      <c r="G560" s="15"/>
      <c r="H560" s="16">
        <f t="shared" si="24"/>
        <v>0</v>
      </c>
      <c r="I560" s="38">
        <v>4818600</v>
      </c>
      <c r="J560" s="36">
        <f t="shared" si="25"/>
        <v>387140.79000000004</v>
      </c>
      <c r="K560" s="38">
        <f>K561</f>
        <v>5205740.79</v>
      </c>
    </row>
    <row r="561" spans="1:11" outlineLevel="7" x14ac:dyDescent="0.25">
      <c r="A561" s="5" t="s">
        <v>127</v>
      </c>
      <c r="B561" s="17" t="s">
        <v>8</v>
      </c>
      <c r="C561" s="17" t="s">
        <v>431</v>
      </c>
      <c r="D561" s="17" t="s">
        <v>438</v>
      </c>
      <c r="E561" s="17" t="s">
        <v>128</v>
      </c>
      <c r="F561" s="23">
        <v>4818600</v>
      </c>
      <c r="G561" s="15"/>
      <c r="H561" s="16">
        <f t="shared" si="24"/>
        <v>0</v>
      </c>
      <c r="I561" s="38">
        <v>4818600</v>
      </c>
      <c r="J561" s="36">
        <f t="shared" si="25"/>
        <v>387140.79000000004</v>
      </c>
      <c r="K561" s="38">
        <v>5205740.79</v>
      </c>
    </row>
    <row r="562" spans="1:11" ht="25.5" outlineLevel="7" x14ac:dyDescent="0.25">
      <c r="A562" s="5" t="s">
        <v>23</v>
      </c>
      <c r="B562" s="17" t="s">
        <v>8</v>
      </c>
      <c r="C562" s="17" t="s">
        <v>431</v>
      </c>
      <c r="D562" s="17" t="s">
        <v>438</v>
      </c>
      <c r="E562" s="17" t="s">
        <v>24</v>
      </c>
      <c r="F562" s="23">
        <v>1113000</v>
      </c>
      <c r="G562" s="15"/>
      <c r="H562" s="16">
        <f t="shared" si="24"/>
        <v>0</v>
      </c>
      <c r="I562" s="38">
        <v>1113000</v>
      </c>
      <c r="J562" s="36">
        <f t="shared" si="25"/>
        <v>97859.209999999963</v>
      </c>
      <c r="K562" s="38">
        <f>K563</f>
        <v>1210859.21</v>
      </c>
    </row>
    <row r="563" spans="1:11" ht="25.5" outlineLevel="7" x14ac:dyDescent="0.25">
      <c r="A563" s="5" t="s">
        <v>25</v>
      </c>
      <c r="B563" s="17" t="s">
        <v>8</v>
      </c>
      <c r="C563" s="17" t="s">
        <v>431</v>
      </c>
      <c r="D563" s="17" t="s">
        <v>438</v>
      </c>
      <c r="E563" s="17" t="s">
        <v>26</v>
      </c>
      <c r="F563" s="23">
        <v>1113000</v>
      </c>
      <c r="G563" s="15"/>
      <c r="H563" s="16">
        <f t="shared" si="24"/>
        <v>0</v>
      </c>
      <c r="I563" s="38">
        <v>1113000</v>
      </c>
      <c r="J563" s="36">
        <f t="shared" si="25"/>
        <v>97859.209999999963</v>
      </c>
      <c r="K563" s="38">
        <v>1210859.21</v>
      </c>
    </row>
    <row r="564" spans="1:11" outlineLevel="7" x14ac:dyDescent="0.25">
      <c r="A564" s="5" t="s">
        <v>30</v>
      </c>
      <c r="B564" s="17" t="s">
        <v>8</v>
      </c>
      <c r="C564" s="17" t="s">
        <v>431</v>
      </c>
      <c r="D564" s="17" t="s">
        <v>438</v>
      </c>
      <c r="E564" s="17" t="s">
        <v>31</v>
      </c>
      <c r="F564" s="23">
        <v>5000</v>
      </c>
      <c r="G564" s="15"/>
      <c r="H564" s="16">
        <f t="shared" si="24"/>
        <v>0</v>
      </c>
      <c r="I564" s="38">
        <v>5000</v>
      </c>
      <c r="J564" s="36">
        <f t="shared" si="25"/>
        <v>-5000</v>
      </c>
      <c r="K564" s="38">
        <v>0</v>
      </c>
    </row>
    <row r="565" spans="1:11" outlineLevel="7" x14ac:dyDescent="0.25">
      <c r="A565" s="5" t="s">
        <v>32</v>
      </c>
      <c r="B565" s="17" t="s">
        <v>8</v>
      </c>
      <c r="C565" s="17" t="s">
        <v>431</v>
      </c>
      <c r="D565" s="17" t="s">
        <v>438</v>
      </c>
      <c r="E565" s="17" t="s">
        <v>33</v>
      </c>
      <c r="F565" s="23">
        <v>5000</v>
      </c>
      <c r="G565" s="15"/>
      <c r="H565" s="16">
        <f t="shared" si="24"/>
        <v>0</v>
      </c>
      <c r="I565" s="38">
        <v>5000</v>
      </c>
      <c r="J565" s="36">
        <f t="shared" si="25"/>
        <v>-5000</v>
      </c>
      <c r="K565" s="38">
        <v>0</v>
      </c>
    </row>
    <row r="566" spans="1:11" outlineLevel="2" x14ac:dyDescent="0.25">
      <c r="A566" s="5" t="s">
        <v>439</v>
      </c>
      <c r="B566" s="17" t="s">
        <v>8</v>
      </c>
      <c r="C566" s="17" t="s">
        <v>440</v>
      </c>
      <c r="D566" s="17"/>
      <c r="E566" s="17"/>
      <c r="F566" s="23">
        <v>6500000</v>
      </c>
      <c r="G566" s="15"/>
      <c r="H566" s="16">
        <f t="shared" si="24"/>
        <v>0</v>
      </c>
      <c r="I566" s="38">
        <v>6500000</v>
      </c>
      <c r="J566" s="36">
        <f t="shared" si="25"/>
        <v>0</v>
      </c>
      <c r="K566" s="38">
        <v>6500000</v>
      </c>
    </row>
    <row r="567" spans="1:11" ht="38.25" outlineLevel="3" x14ac:dyDescent="0.25">
      <c r="A567" s="5" t="s">
        <v>441</v>
      </c>
      <c r="B567" s="17" t="s">
        <v>8</v>
      </c>
      <c r="C567" s="17" t="s">
        <v>440</v>
      </c>
      <c r="D567" s="17" t="s">
        <v>442</v>
      </c>
      <c r="E567" s="17"/>
      <c r="F567" s="23">
        <v>6500000</v>
      </c>
      <c r="G567" s="15"/>
      <c r="H567" s="16">
        <f t="shared" si="24"/>
        <v>0</v>
      </c>
      <c r="I567" s="38">
        <v>6500000</v>
      </c>
      <c r="J567" s="36">
        <f t="shared" si="25"/>
        <v>0</v>
      </c>
      <c r="K567" s="38">
        <v>6500000</v>
      </c>
    </row>
    <row r="568" spans="1:11" ht="38.25" outlineLevel="5" x14ac:dyDescent="0.25">
      <c r="A568" s="5" t="s">
        <v>443</v>
      </c>
      <c r="B568" s="17" t="s">
        <v>8</v>
      </c>
      <c r="C568" s="17" t="s">
        <v>440</v>
      </c>
      <c r="D568" s="17" t="s">
        <v>444</v>
      </c>
      <c r="E568" s="17"/>
      <c r="F568" s="23">
        <v>6500000</v>
      </c>
      <c r="G568" s="15"/>
      <c r="H568" s="16">
        <f t="shared" si="24"/>
        <v>0</v>
      </c>
      <c r="I568" s="38">
        <v>6500000</v>
      </c>
      <c r="J568" s="36">
        <f t="shared" si="25"/>
        <v>0</v>
      </c>
      <c r="K568" s="38">
        <v>6500000</v>
      </c>
    </row>
    <row r="569" spans="1:11" outlineLevel="6" x14ac:dyDescent="0.25">
      <c r="A569" s="5" t="s">
        <v>445</v>
      </c>
      <c r="B569" s="17" t="s">
        <v>8</v>
      </c>
      <c r="C569" s="17" t="s">
        <v>440</v>
      </c>
      <c r="D569" s="17" t="s">
        <v>446</v>
      </c>
      <c r="E569" s="17"/>
      <c r="F569" s="23">
        <v>6500000</v>
      </c>
      <c r="G569" s="15"/>
      <c r="H569" s="16">
        <f t="shared" si="24"/>
        <v>0</v>
      </c>
      <c r="I569" s="38">
        <v>6500000</v>
      </c>
      <c r="J569" s="36">
        <f t="shared" si="25"/>
        <v>0</v>
      </c>
      <c r="K569" s="38">
        <v>6500000</v>
      </c>
    </row>
    <row r="570" spans="1:11" ht="25.5" outlineLevel="7" x14ac:dyDescent="0.25">
      <c r="A570" s="5" t="s">
        <v>412</v>
      </c>
      <c r="B570" s="17" t="s">
        <v>8</v>
      </c>
      <c r="C570" s="17" t="s">
        <v>440</v>
      </c>
      <c r="D570" s="17" t="s">
        <v>446</v>
      </c>
      <c r="E570" s="17" t="s">
        <v>413</v>
      </c>
      <c r="F570" s="23">
        <v>6500000</v>
      </c>
      <c r="G570" s="15"/>
      <c r="H570" s="16">
        <f t="shared" si="24"/>
        <v>0</v>
      </c>
      <c r="I570" s="38">
        <v>6500000</v>
      </c>
      <c r="J570" s="36">
        <f t="shared" si="25"/>
        <v>0</v>
      </c>
      <c r="K570" s="38">
        <v>6500000</v>
      </c>
    </row>
    <row r="571" spans="1:11" ht="51" outlineLevel="7" x14ac:dyDescent="0.25">
      <c r="A571" s="5" t="s">
        <v>414</v>
      </c>
      <c r="B571" s="17" t="s">
        <v>8</v>
      </c>
      <c r="C571" s="17" t="s">
        <v>440</v>
      </c>
      <c r="D571" s="17" t="s">
        <v>446</v>
      </c>
      <c r="E571" s="17" t="s">
        <v>415</v>
      </c>
      <c r="F571" s="23">
        <v>6500000</v>
      </c>
      <c r="G571" s="15"/>
      <c r="H571" s="16">
        <f t="shared" si="24"/>
        <v>0</v>
      </c>
      <c r="I571" s="39">
        <v>6500000</v>
      </c>
      <c r="J571" s="36">
        <f t="shared" si="25"/>
        <v>0</v>
      </c>
      <c r="K571" s="39">
        <v>6500000</v>
      </c>
    </row>
    <row r="572" spans="1:11" ht="25.5" x14ac:dyDescent="0.25">
      <c r="A572" s="4" t="s">
        <v>447</v>
      </c>
      <c r="B572" s="29" t="s">
        <v>448</v>
      </c>
      <c r="C572" s="17"/>
      <c r="D572" s="17"/>
      <c r="E572" s="17"/>
      <c r="F572" s="22">
        <v>229933084</v>
      </c>
      <c r="G572" s="15"/>
      <c r="H572" s="16">
        <f t="shared" si="24"/>
        <v>7833406.599999994</v>
      </c>
      <c r="I572" s="43">
        <v>237766490.59999999</v>
      </c>
      <c r="J572" s="36">
        <f t="shared" si="25"/>
        <v>5871071.0400000215</v>
      </c>
      <c r="K572" s="43">
        <f>K573+K580+K586</f>
        <v>243637561.64000002</v>
      </c>
    </row>
    <row r="573" spans="1:11" outlineLevel="1" x14ac:dyDescent="0.25">
      <c r="A573" s="5" t="s">
        <v>9</v>
      </c>
      <c r="B573" s="17" t="s">
        <v>448</v>
      </c>
      <c r="C573" s="17" t="s">
        <v>10</v>
      </c>
      <c r="D573" s="17"/>
      <c r="E573" s="17"/>
      <c r="F573" s="23">
        <v>3610133</v>
      </c>
      <c r="G573" s="15"/>
      <c r="H573" s="16">
        <f t="shared" si="24"/>
        <v>0</v>
      </c>
      <c r="I573" s="36">
        <f t="shared" ref="I573:I578" si="26">I574</f>
        <v>3610133</v>
      </c>
      <c r="J573" s="36">
        <f t="shared" si="25"/>
        <v>1899617.9299999997</v>
      </c>
      <c r="K573" s="36">
        <f t="shared" ref="K573:K578" si="27">K574</f>
        <v>5509750.9299999997</v>
      </c>
    </row>
    <row r="574" spans="1:11" outlineLevel="2" x14ac:dyDescent="0.25">
      <c r="A574" s="5" t="s">
        <v>57</v>
      </c>
      <c r="B574" s="17" t="s">
        <v>448</v>
      </c>
      <c r="C574" s="17" t="s">
        <v>58</v>
      </c>
      <c r="D574" s="17"/>
      <c r="E574" s="17"/>
      <c r="F574" s="23">
        <v>3610133</v>
      </c>
      <c r="G574" s="15"/>
      <c r="H574" s="16">
        <f t="shared" si="24"/>
        <v>0</v>
      </c>
      <c r="I574" s="36">
        <f t="shared" si="26"/>
        <v>3610133</v>
      </c>
      <c r="J574" s="36">
        <f t="shared" si="25"/>
        <v>1899617.9299999997</v>
      </c>
      <c r="K574" s="36">
        <f t="shared" si="27"/>
        <v>5509750.9299999997</v>
      </c>
    </row>
    <row r="575" spans="1:11" ht="38.25" outlineLevel="3" x14ac:dyDescent="0.25">
      <c r="A575" s="5" t="s">
        <v>85</v>
      </c>
      <c r="B575" s="17" t="s">
        <v>448</v>
      </c>
      <c r="C575" s="17" t="s">
        <v>58</v>
      </c>
      <c r="D575" s="17" t="s">
        <v>86</v>
      </c>
      <c r="E575" s="17"/>
      <c r="F575" s="23">
        <v>3610133</v>
      </c>
      <c r="G575" s="15"/>
      <c r="H575" s="16">
        <f t="shared" si="24"/>
        <v>0</v>
      </c>
      <c r="I575" s="36">
        <f t="shared" si="26"/>
        <v>3610133</v>
      </c>
      <c r="J575" s="36">
        <f t="shared" si="25"/>
        <v>1899617.9299999997</v>
      </c>
      <c r="K575" s="36">
        <f t="shared" si="27"/>
        <v>5509750.9299999997</v>
      </c>
    </row>
    <row r="576" spans="1:11" ht="51" outlineLevel="5" x14ac:dyDescent="0.25">
      <c r="A576" s="5" t="s">
        <v>87</v>
      </c>
      <c r="B576" s="17" t="s">
        <v>448</v>
      </c>
      <c r="C576" s="17" t="s">
        <v>58</v>
      </c>
      <c r="D576" s="17" t="s">
        <v>88</v>
      </c>
      <c r="E576" s="17"/>
      <c r="F576" s="23">
        <v>3610133</v>
      </c>
      <c r="G576" s="15"/>
      <c r="H576" s="16">
        <f t="shared" si="24"/>
        <v>0</v>
      </c>
      <c r="I576" s="36">
        <f t="shared" si="26"/>
        <v>3610133</v>
      </c>
      <c r="J576" s="36">
        <f t="shared" si="25"/>
        <v>1899617.9299999997</v>
      </c>
      <c r="K576" s="36">
        <f t="shared" si="27"/>
        <v>5509750.9299999997</v>
      </c>
    </row>
    <row r="577" spans="1:11" ht="38.25" outlineLevel="6" x14ac:dyDescent="0.25">
      <c r="A577" s="5" t="s">
        <v>89</v>
      </c>
      <c r="B577" s="17" t="s">
        <v>448</v>
      </c>
      <c r="C577" s="17" t="s">
        <v>58</v>
      </c>
      <c r="D577" s="17" t="s">
        <v>90</v>
      </c>
      <c r="E577" s="17"/>
      <c r="F577" s="23">
        <v>3610133</v>
      </c>
      <c r="G577" s="15"/>
      <c r="H577" s="16">
        <f t="shared" si="24"/>
        <v>0</v>
      </c>
      <c r="I577" s="36">
        <f t="shared" si="26"/>
        <v>3610133</v>
      </c>
      <c r="J577" s="36">
        <f t="shared" si="25"/>
        <v>1899617.9299999997</v>
      </c>
      <c r="K577" s="36">
        <f t="shared" si="27"/>
        <v>5509750.9299999997</v>
      </c>
    </row>
    <row r="578" spans="1:11" ht="63.75" outlineLevel="7" x14ac:dyDescent="0.25">
      <c r="A578" s="5" t="s">
        <v>19</v>
      </c>
      <c r="B578" s="17" t="s">
        <v>448</v>
      </c>
      <c r="C578" s="17" t="s">
        <v>58</v>
      </c>
      <c r="D578" s="17" t="s">
        <v>90</v>
      </c>
      <c r="E578" s="17" t="s">
        <v>20</v>
      </c>
      <c r="F578" s="23">
        <v>3610133</v>
      </c>
      <c r="G578" s="15"/>
      <c r="H578" s="16">
        <f t="shared" si="24"/>
        <v>0</v>
      </c>
      <c r="I578" s="36">
        <f t="shared" si="26"/>
        <v>3610133</v>
      </c>
      <c r="J578" s="36">
        <f t="shared" si="25"/>
        <v>1899617.9299999997</v>
      </c>
      <c r="K578" s="36">
        <f t="shared" si="27"/>
        <v>5509750.9299999997</v>
      </c>
    </row>
    <row r="579" spans="1:11" ht="25.5" outlineLevel="7" x14ac:dyDescent="0.25">
      <c r="A579" s="5" t="s">
        <v>21</v>
      </c>
      <c r="B579" s="17" t="s">
        <v>448</v>
      </c>
      <c r="C579" s="17" t="s">
        <v>58</v>
      </c>
      <c r="D579" s="17" t="s">
        <v>90</v>
      </c>
      <c r="E579" s="17" t="s">
        <v>22</v>
      </c>
      <c r="F579" s="23">
        <v>3610133</v>
      </c>
      <c r="G579" s="15"/>
      <c r="H579" s="16">
        <f t="shared" si="24"/>
        <v>0</v>
      </c>
      <c r="I579" s="36">
        <v>3610133</v>
      </c>
      <c r="J579" s="36">
        <f t="shared" si="25"/>
        <v>1899617.9299999997</v>
      </c>
      <c r="K579" s="36">
        <v>5509750.9299999997</v>
      </c>
    </row>
    <row r="580" spans="1:11" outlineLevel="1" x14ac:dyDescent="0.25">
      <c r="A580" s="5" t="s">
        <v>175</v>
      </c>
      <c r="B580" s="17" t="s">
        <v>448</v>
      </c>
      <c r="C580" s="17" t="s">
        <v>176</v>
      </c>
      <c r="D580" s="17"/>
      <c r="E580" s="17"/>
      <c r="F580" s="23">
        <v>25058</v>
      </c>
      <c r="G580" s="15"/>
      <c r="H580" s="16">
        <f t="shared" si="24"/>
        <v>0</v>
      </c>
      <c r="I580" s="36">
        <f>I581</f>
        <v>25058</v>
      </c>
      <c r="J580" s="36">
        <f t="shared" si="25"/>
        <v>0</v>
      </c>
      <c r="K580" s="36">
        <f>K581</f>
        <v>25058</v>
      </c>
    </row>
    <row r="581" spans="1:11" outlineLevel="2" x14ac:dyDescent="0.25">
      <c r="A581" s="5" t="s">
        <v>449</v>
      </c>
      <c r="B581" s="17" t="s">
        <v>448</v>
      </c>
      <c r="C581" s="17" t="s">
        <v>450</v>
      </c>
      <c r="D581" s="17"/>
      <c r="E581" s="17"/>
      <c r="F581" s="23">
        <v>25058</v>
      </c>
      <c r="G581" s="15"/>
      <c r="H581" s="16">
        <f t="shared" si="24"/>
        <v>0</v>
      </c>
      <c r="I581" s="36">
        <f>I582</f>
        <v>25058</v>
      </c>
      <c r="J581" s="36">
        <f t="shared" si="25"/>
        <v>0</v>
      </c>
      <c r="K581" s="36">
        <f>K582</f>
        <v>25058</v>
      </c>
    </row>
    <row r="582" spans="1:11" outlineLevel="3" x14ac:dyDescent="0.25">
      <c r="A582" s="5" t="s">
        <v>107</v>
      </c>
      <c r="B582" s="17" t="s">
        <v>448</v>
      </c>
      <c r="C582" s="17" t="s">
        <v>450</v>
      </c>
      <c r="D582" s="17" t="s">
        <v>108</v>
      </c>
      <c r="E582" s="17"/>
      <c r="F582" s="23">
        <v>25058</v>
      </c>
      <c r="G582" s="15"/>
      <c r="H582" s="16">
        <f t="shared" si="24"/>
        <v>0</v>
      </c>
      <c r="I582" s="36">
        <f>I583</f>
        <v>25058</v>
      </c>
      <c r="J582" s="36">
        <f t="shared" si="25"/>
        <v>0</v>
      </c>
      <c r="K582" s="36">
        <f>K583</f>
        <v>25058</v>
      </c>
    </row>
    <row r="583" spans="1:11" ht="51" outlineLevel="6" x14ac:dyDescent="0.25">
      <c r="A583" s="5" t="s">
        <v>451</v>
      </c>
      <c r="B583" s="17" t="s">
        <v>448</v>
      </c>
      <c r="C583" s="17" t="s">
        <v>450</v>
      </c>
      <c r="D583" s="17" t="s">
        <v>452</v>
      </c>
      <c r="E583" s="17"/>
      <c r="F583" s="23">
        <v>25058</v>
      </c>
      <c r="G583" s="15"/>
      <c r="H583" s="16">
        <f t="shared" si="24"/>
        <v>0</v>
      </c>
      <c r="I583" s="36">
        <f>I584</f>
        <v>25058</v>
      </c>
      <c r="J583" s="36">
        <f t="shared" si="25"/>
        <v>0</v>
      </c>
      <c r="K583" s="36">
        <f>K584</f>
        <v>25058</v>
      </c>
    </row>
    <row r="584" spans="1:11" ht="63.75" outlineLevel="7" x14ac:dyDescent="0.25">
      <c r="A584" s="5" t="s">
        <v>19</v>
      </c>
      <c r="B584" s="17" t="s">
        <v>448</v>
      </c>
      <c r="C584" s="17" t="s">
        <v>450</v>
      </c>
      <c r="D584" s="17" t="s">
        <v>452</v>
      </c>
      <c r="E584" s="17" t="s">
        <v>20</v>
      </c>
      <c r="F584" s="23">
        <v>25058</v>
      </c>
      <c r="G584" s="15"/>
      <c r="H584" s="16">
        <f t="shared" si="24"/>
        <v>0</v>
      </c>
      <c r="I584" s="36">
        <f>I585</f>
        <v>25058</v>
      </c>
      <c r="J584" s="36">
        <f t="shared" si="25"/>
        <v>0</v>
      </c>
      <c r="K584" s="36">
        <f>K585</f>
        <v>25058</v>
      </c>
    </row>
    <row r="585" spans="1:11" ht="25.5" outlineLevel="7" x14ac:dyDescent="0.25">
      <c r="A585" s="5" t="s">
        <v>21</v>
      </c>
      <c r="B585" s="17" t="s">
        <v>448</v>
      </c>
      <c r="C585" s="17" t="s">
        <v>450</v>
      </c>
      <c r="D585" s="17" t="s">
        <v>452</v>
      </c>
      <c r="E585" s="17" t="s">
        <v>22</v>
      </c>
      <c r="F585" s="23">
        <v>25058</v>
      </c>
      <c r="G585" s="15"/>
      <c r="H585" s="16">
        <f t="shared" si="24"/>
        <v>0</v>
      </c>
      <c r="I585" s="36">
        <v>25058</v>
      </c>
      <c r="J585" s="36">
        <f t="shared" si="25"/>
        <v>0</v>
      </c>
      <c r="K585" s="36">
        <v>25058</v>
      </c>
    </row>
    <row r="586" spans="1:11" outlineLevel="1" x14ac:dyDescent="0.25">
      <c r="A586" s="5" t="s">
        <v>376</v>
      </c>
      <c r="B586" s="17" t="s">
        <v>448</v>
      </c>
      <c r="C586" s="17" t="s">
        <v>377</v>
      </c>
      <c r="D586" s="17"/>
      <c r="E586" s="17"/>
      <c r="F586" s="23">
        <v>226297893</v>
      </c>
      <c r="G586" s="15"/>
      <c r="H586" s="16">
        <f t="shared" si="24"/>
        <v>-38460648</v>
      </c>
      <c r="I586" s="36">
        <f>I587+I596+I668+I678</f>
        <v>187837245</v>
      </c>
      <c r="J586" s="36">
        <f t="shared" ref="J586:J649" si="28">K586-I586</f>
        <v>50265507.710000008</v>
      </c>
      <c r="K586" s="36">
        <f>K587+K596+K673+K683</f>
        <v>238102752.71000001</v>
      </c>
    </row>
    <row r="587" spans="1:11" outlineLevel="2" x14ac:dyDescent="0.25">
      <c r="A587" s="5" t="s">
        <v>453</v>
      </c>
      <c r="B587" s="17" t="s">
        <v>448</v>
      </c>
      <c r="C587" s="17" t="s">
        <v>454</v>
      </c>
      <c r="D587" s="17"/>
      <c r="E587" s="17"/>
      <c r="F587" s="23">
        <v>8292598</v>
      </c>
      <c r="G587" s="15"/>
      <c r="H587" s="16">
        <f t="shared" si="24"/>
        <v>0</v>
      </c>
      <c r="I587" s="36">
        <f>I588</f>
        <v>8292598</v>
      </c>
      <c r="J587" s="36">
        <f t="shared" si="28"/>
        <v>1696020.3100000005</v>
      </c>
      <c r="K587" s="36">
        <f>K588</f>
        <v>9988618.3100000005</v>
      </c>
    </row>
    <row r="588" spans="1:11" ht="25.5" outlineLevel="3" x14ac:dyDescent="0.25">
      <c r="A588" s="5" t="s">
        <v>400</v>
      </c>
      <c r="B588" s="17" t="s">
        <v>448</v>
      </c>
      <c r="C588" s="17" t="s">
        <v>454</v>
      </c>
      <c r="D588" s="17" t="s">
        <v>401</v>
      </c>
      <c r="E588" s="17"/>
      <c r="F588" s="23">
        <v>8292598</v>
      </c>
      <c r="G588" s="15"/>
      <c r="H588" s="16">
        <f t="shared" si="24"/>
        <v>0</v>
      </c>
      <c r="I588" s="36">
        <f>I589</f>
        <v>8292598</v>
      </c>
      <c r="J588" s="36">
        <f t="shared" si="28"/>
        <v>1696020.3100000005</v>
      </c>
      <c r="K588" s="36">
        <f>K589</f>
        <v>9988618.3100000005</v>
      </c>
    </row>
    <row r="589" spans="1:11" ht="25.5" outlineLevel="4" x14ac:dyDescent="0.25">
      <c r="A589" s="5" t="s">
        <v>406</v>
      </c>
      <c r="B589" s="17" t="s">
        <v>448</v>
      </c>
      <c r="C589" s="17" t="s">
        <v>454</v>
      </c>
      <c r="D589" s="17" t="s">
        <v>407</v>
      </c>
      <c r="E589" s="17"/>
      <c r="F589" s="23">
        <v>8292598</v>
      </c>
      <c r="G589" s="15"/>
      <c r="H589" s="16">
        <f t="shared" si="24"/>
        <v>0</v>
      </c>
      <c r="I589" s="36">
        <f>I590</f>
        <v>8292598</v>
      </c>
      <c r="J589" s="36">
        <f t="shared" si="28"/>
        <v>1696020.3100000005</v>
      </c>
      <c r="K589" s="36">
        <f>K590</f>
        <v>9988618.3100000005</v>
      </c>
    </row>
    <row r="590" spans="1:11" ht="38.25" outlineLevel="5" x14ac:dyDescent="0.25">
      <c r="A590" s="5" t="s">
        <v>455</v>
      </c>
      <c r="B590" s="17" t="s">
        <v>448</v>
      </c>
      <c r="C590" s="17" t="s">
        <v>454</v>
      </c>
      <c r="D590" s="17" t="s">
        <v>456</v>
      </c>
      <c r="E590" s="17"/>
      <c r="F590" s="23">
        <v>8292598</v>
      </c>
      <c r="G590" s="15"/>
      <c r="H590" s="16">
        <f t="shared" ref="H590:H660" si="29">I590-F590</f>
        <v>0</v>
      </c>
      <c r="I590" s="36">
        <f>I591</f>
        <v>8292598</v>
      </c>
      <c r="J590" s="36">
        <f t="shared" si="28"/>
        <v>1696020.3100000005</v>
      </c>
      <c r="K590" s="36">
        <f>K591</f>
        <v>9988618.3100000005</v>
      </c>
    </row>
    <row r="591" spans="1:11" ht="25.5" outlineLevel="6" x14ac:dyDescent="0.25">
      <c r="A591" s="5" t="s">
        <v>457</v>
      </c>
      <c r="B591" s="17" t="s">
        <v>448</v>
      </c>
      <c r="C591" s="17" t="s">
        <v>454</v>
      </c>
      <c r="D591" s="17" t="s">
        <v>458</v>
      </c>
      <c r="E591" s="17"/>
      <c r="F591" s="23">
        <v>8292598</v>
      </c>
      <c r="G591" s="15"/>
      <c r="H591" s="16">
        <f t="shared" si="29"/>
        <v>0</v>
      </c>
      <c r="I591" s="36">
        <f>I592+I594</f>
        <v>8292598</v>
      </c>
      <c r="J591" s="36">
        <f t="shared" si="28"/>
        <v>1696020.3100000005</v>
      </c>
      <c r="K591" s="36">
        <f>K592+K594</f>
        <v>9988618.3100000005</v>
      </c>
    </row>
    <row r="592" spans="1:11" ht="25.5" outlineLevel="7" x14ac:dyDescent="0.25">
      <c r="A592" s="5" t="s">
        <v>23</v>
      </c>
      <c r="B592" s="17" t="s">
        <v>448</v>
      </c>
      <c r="C592" s="17" t="s">
        <v>454</v>
      </c>
      <c r="D592" s="17" t="s">
        <v>458</v>
      </c>
      <c r="E592" s="17" t="s">
        <v>24</v>
      </c>
      <c r="F592" s="23">
        <v>70418</v>
      </c>
      <c r="G592" s="15"/>
      <c r="H592" s="16">
        <f t="shared" si="29"/>
        <v>0</v>
      </c>
      <c r="I592" s="36">
        <f>I593</f>
        <v>70418</v>
      </c>
      <c r="J592" s="36">
        <f t="shared" si="28"/>
        <v>14935</v>
      </c>
      <c r="K592" s="36">
        <f>K593</f>
        <v>85353</v>
      </c>
    </row>
    <row r="593" spans="1:11" ht="25.5" outlineLevel="7" x14ac:dyDescent="0.25">
      <c r="A593" s="5" t="s">
        <v>25</v>
      </c>
      <c r="B593" s="17" t="s">
        <v>448</v>
      </c>
      <c r="C593" s="17" t="s">
        <v>454</v>
      </c>
      <c r="D593" s="17" t="s">
        <v>458</v>
      </c>
      <c r="E593" s="17" t="s">
        <v>26</v>
      </c>
      <c r="F593" s="23">
        <v>70418</v>
      </c>
      <c r="G593" s="15"/>
      <c r="H593" s="16">
        <f t="shared" si="29"/>
        <v>0</v>
      </c>
      <c r="I593" s="36">
        <v>70418</v>
      </c>
      <c r="J593" s="36">
        <f t="shared" si="28"/>
        <v>14935</v>
      </c>
      <c r="K593" s="36">
        <v>85353</v>
      </c>
    </row>
    <row r="594" spans="1:11" outlineLevel="7" x14ac:dyDescent="0.25">
      <c r="A594" s="5" t="s">
        <v>61</v>
      </c>
      <c r="B594" s="17" t="s">
        <v>448</v>
      </c>
      <c r="C594" s="17" t="s">
        <v>454</v>
      </c>
      <c r="D594" s="17" t="s">
        <v>458</v>
      </c>
      <c r="E594" s="17" t="s">
        <v>62</v>
      </c>
      <c r="F594" s="23">
        <v>8222180</v>
      </c>
      <c r="G594" s="15"/>
      <c r="H594" s="16">
        <f t="shared" si="29"/>
        <v>0</v>
      </c>
      <c r="I594" s="36">
        <f>I595</f>
        <v>8222180</v>
      </c>
      <c r="J594" s="36">
        <f t="shared" si="28"/>
        <v>1681085.3100000005</v>
      </c>
      <c r="K594" s="36">
        <f>K595</f>
        <v>9903265.3100000005</v>
      </c>
    </row>
    <row r="595" spans="1:11" ht="25.5" outlineLevel="7" x14ac:dyDescent="0.25">
      <c r="A595" s="5" t="s">
        <v>459</v>
      </c>
      <c r="B595" s="17" t="s">
        <v>448</v>
      </c>
      <c r="C595" s="17" t="s">
        <v>454</v>
      </c>
      <c r="D595" s="17" t="s">
        <v>458</v>
      </c>
      <c r="E595" s="17" t="s">
        <v>460</v>
      </c>
      <c r="F595" s="23">
        <v>8222180</v>
      </c>
      <c r="G595" s="15"/>
      <c r="H595" s="16">
        <f t="shared" si="29"/>
        <v>0</v>
      </c>
      <c r="I595" s="36">
        <v>8222180</v>
      </c>
      <c r="J595" s="36">
        <f t="shared" si="28"/>
        <v>1681085.3100000005</v>
      </c>
      <c r="K595" s="36">
        <v>9903265.3100000005</v>
      </c>
    </row>
    <row r="596" spans="1:11" outlineLevel="2" x14ac:dyDescent="0.25">
      <c r="A596" s="5" t="s">
        <v>378</v>
      </c>
      <c r="B596" s="17" t="s">
        <v>448</v>
      </c>
      <c r="C596" s="17" t="s">
        <v>379</v>
      </c>
      <c r="D596" s="17"/>
      <c r="E596" s="17"/>
      <c r="F596" s="23">
        <v>141616830</v>
      </c>
      <c r="G596" s="15"/>
      <c r="H596" s="16">
        <f t="shared" si="29"/>
        <v>-24685525</v>
      </c>
      <c r="I596" s="36">
        <f>I597+I650</f>
        <v>116931305</v>
      </c>
      <c r="J596" s="36">
        <f t="shared" si="28"/>
        <v>52193586.710000008</v>
      </c>
      <c r="K596" s="36">
        <f>K597+K655</f>
        <v>169124891.71000001</v>
      </c>
    </row>
    <row r="597" spans="1:11" ht="25.5" outlineLevel="3" x14ac:dyDescent="0.25">
      <c r="A597" s="5" t="s">
        <v>400</v>
      </c>
      <c r="B597" s="17" t="s">
        <v>448</v>
      </c>
      <c r="C597" s="17" t="s">
        <v>379</v>
      </c>
      <c r="D597" s="17" t="s">
        <v>401</v>
      </c>
      <c r="E597" s="17"/>
      <c r="F597" s="23">
        <v>111993783</v>
      </c>
      <c r="G597" s="15"/>
      <c r="H597" s="16">
        <f t="shared" si="29"/>
        <v>-559567</v>
      </c>
      <c r="I597" s="36">
        <f>I598</f>
        <v>111434216</v>
      </c>
      <c r="J597" s="36">
        <f t="shared" si="28"/>
        <v>13765016.710000008</v>
      </c>
      <c r="K597" s="36">
        <f>K598</f>
        <v>125199232.71000001</v>
      </c>
    </row>
    <row r="598" spans="1:11" ht="25.5" outlineLevel="4" x14ac:dyDescent="0.25">
      <c r="A598" s="5" t="s">
        <v>406</v>
      </c>
      <c r="B598" s="17" t="s">
        <v>448</v>
      </c>
      <c r="C598" s="17" t="s">
        <v>379</v>
      </c>
      <c r="D598" s="17" t="s">
        <v>407</v>
      </c>
      <c r="E598" s="17"/>
      <c r="F598" s="23">
        <v>111993783</v>
      </c>
      <c r="G598" s="15"/>
      <c r="H598" s="16">
        <f t="shared" si="29"/>
        <v>-559567</v>
      </c>
      <c r="I598" s="36">
        <f>I599+I622+I638+I645</f>
        <v>111434216</v>
      </c>
      <c r="J598" s="36">
        <f t="shared" si="28"/>
        <v>13765016.710000008</v>
      </c>
      <c r="K598" s="36">
        <f>K599+K627+K643+K650</f>
        <v>125199232.71000001</v>
      </c>
    </row>
    <row r="599" spans="1:11" ht="63.75" outlineLevel="5" x14ac:dyDescent="0.25">
      <c r="A599" s="5" t="s">
        <v>461</v>
      </c>
      <c r="B599" s="17" t="s">
        <v>448</v>
      </c>
      <c r="C599" s="17" t="s">
        <v>379</v>
      </c>
      <c r="D599" s="17" t="s">
        <v>462</v>
      </c>
      <c r="E599" s="17"/>
      <c r="F599" s="23">
        <v>93634312</v>
      </c>
      <c r="G599" s="15"/>
      <c r="H599" s="16">
        <f t="shared" si="29"/>
        <v>5785611</v>
      </c>
      <c r="I599" s="36">
        <f>I600+I606+I609+I614+I619</f>
        <v>99419923</v>
      </c>
      <c r="J599" s="36">
        <f t="shared" si="28"/>
        <v>1487529</v>
      </c>
      <c r="K599" s="36">
        <f>K600+K606+K609+K614+K624+K619</f>
        <v>100907452</v>
      </c>
    </row>
    <row r="600" spans="1:11" ht="51" outlineLevel="6" x14ac:dyDescent="0.25">
      <c r="A600" s="5" t="s">
        <v>463</v>
      </c>
      <c r="B600" s="17" t="s">
        <v>448</v>
      </c>
      <c r="C600" s="17" t="s">
        <v>379</v>
      </c>
      <c r="D600" s="17" t="s">
        <v>464</v>
      </c>
      <c r="E600" s="17"/>
      <c r="F600" s="23">
        <v>74109375</v>
      </c>
      <c r="G600" s="15"/>
      <c r="H600" s="16">
        <f t="shared" si="29"/>
        <v>0</v>
      </c>
      <c r="I600" s="36">
        <f>I601+I603</f>
        <v>74109375</v>
      </c>
      <c r="J600" s="36">
        <f t="shared" si="28"/>
        <v>-4935017</v>
      </c>
      <c r="K600" s="36">
        <f>K601+K603</f>
        <v>69174358</v>
      </c>
    </row>
    <row r="601" spans="1:11" ht="25.5" outlineLevel="7" x14ac:dyDescent="0.25">
      <c r="A601" s="5" t="s">
        <v>23</v>
      </c>
      <c r="B601" s="17" t="s">
        <v>448</v>
      </c>
      <c r="C601" s="17" t="s">
        <v>379</v>
      </c>
      <c r="D601" s="17" t="s">
        <v>464</v>
      </c>
      <c r="E601" s="17" t="s">
        <v>24</v>
      </c>
      <c r="F601" s="23">
        <v>1304471</v>
      </c>
      <c r="G601" s="15"/>
      <c r="H601" s="16">
        <f t="shared" si="29"/>
        <v>0</v>
      </c>
      <c r="I601" s="36">
        <f>I602</f>
        <v>1304471</v>
      </c>
      <c r="J601" s="36">
        <f t="shared" si="28"/>
        <v>-466953.65</v>
      </c>
      <c r="K601" s="36">
        <f>K602</f>
        <v>837517.35</v>
      </c>
    </row>
    <row r="602" spans="1:11" ht="25.5" outlineLevel="7" x14ac:dyDescent="0.25">
      <c r="A602" s="5" t="s">
        <v>25</v>
      </c>
      <c r="B602" s="17" t="s">
        <v>448</v>
      </c>
      <c r="C602" s="17" t="s">
        <v>379</v>
      </c>
      <c r="D602" s="17" t="s">
        <v>464</v>
      </c>
      <c r="E602" s="17" t="s">
        <v>26</v>
      </c>
      <c r="F602" s="23">
        <v>1304471</v>
      </c>
      <c r="G602" s="15"/>
      <c r="H602" s="16">
        <f t="shared" si="29"/>
        <v>0</v>
      </c>
      <c r="I602" s="36">
        <v>1304471</v>
      </c>
      <c r="J602" s="36">
        <f t="shared" si="28"/>
        <v>-466953.65</v>
      </c>
      <c r="K602" s="36">
        <v>837517.35</v>
      </c>
    </row>
    <row r="603" spans="1:11" outlineLevel="7" x14ac:dyDescent="0.25">
      <c r="A603" s="5" t="s">
        <v>61</v>
      </c>
      <c r="B603" s="17" t="s">
        <v>448</v>
      </c>
      <c r="C603" s="17" t="s">
        <v>379</v>
      </c>
      <c r="D603" s="17" t="s">
        <v>464</v>
      </c>
      <c r="E603" s="17" t="s">
        <v>62</v>
      </c>
      <c r="F603" s="23">
        <v>72804904</v>
      </c>
      <c r="G603" s="15"/>
      <c r="H603" s="16">
        <f t="shared" si="29"/>
        <v>0</v>
      </c>
      <c r="I603" s="36">
        <f>I604+I605</f>
        <v>72804904</v>
      </c>
      <c r="J603" s="36">
        <f t="shared" si="28"/>
        <v>-4468063.349999994</v>
      </c>
      <c r="K603" s="36">
        <f>K604+K605</f>
        <v>68336840.650000006</v>
      </c>
    </row>
    <row r="604" spans="1:11" ht="25.5" outlineLevel="7" x14ac:dyDescent="0.25">
      <c r="A604" s="5" t="s">
        <v>459</v>
      </c>
      <c r="B604" s="17" t="s">
        <v>448</v>
      </c>
      <c r="C604" s="17" t="s">
        <v>379</v>
      </c>
      <c r="D604" s="17" t="s">
        <v>464</v>
      </c>
      <c r="E604" s="17" t="s">
        <v>460</v>
      </c>
      <c r="F604" s="23">
        <v>71204904</v>
      </c>
      <c r="G604" s="15"/>
      <c r="H604" s="16">
        <f t="shared" si="29"/>
        <v>0</v>
      </c>
      <c r="I604" s="36">
        <v>71204904</v>
      </c>
      <c r="J604" s="36">
        <f t="shared" si="28"/>
        <v>-4678063.3500000015</v>
      </c>
      <c r="K604" s="36">
        <v>66526840.649999999</v>
      </c>
    </row>
    <row r="605" spans="1:11" ht="25.5" outlineLevel="7" x14ac:dyDescent="0.25">
      <c r="A605" s="5" t="s">
        <v>388</v>
      </c>
      <c r="B605" s="17" t="s">
        <v>448</v>
      </c>
      <c r="C605" s="17" t="s">
        <v>379</v>
      </c>
      <c r="D605" s="17" t="s">
        <v>464</v>
      </c>
      <c r="E605" s="17" t="s">
        <v>389</v>
      </c>
      <c r="F605" s="23">
        <v>1600000</v>
      </c>
      <c r="G605" s="15"/>
      <c r="H605" s="16">
        <f t="shared" si="29"/>
        <v>0</v>
      </c>
      <c r="I605" s="36">
        <v>1600000</v>
      </c>
      <c r="J605" s="36">
        <f t="shared" si="28"/>
        <v>210000</v>
      </c>
      <c r="K605" s="36">
        <v>1810000</v>
      </c>
    </row>
    <row r="606" spans="1:11" ht="38.25" outlineLevel="6" x14ac:dyDescent="0.25">
      <c r="A606" s="5" t="s">
        <v>465</v>
      </c>
      <c r="B606" s="17" t="s">
        <v>448</v>
      </c>
      <c r="C606" s="17" t="s">
        <v>379</v>
      </c>
      <c r="D606" s="17" t="s">
        <v>466</v>
      </c>
      <c r="E606" s="17"/>
      <c r="F606" s="23">
        <v>1045000</v>
      </c>
      <c r="G606" s="15"/>
      <c r="H606" s="16">
        <f t="shared" si="29"/>
        <v>0</v>
      </c>
      <c r="I606" s="36">
        <f>I607</f>
        <v>1045000</v>
      </c>
      <c r="J606" s="36">
        <f t="shared" si="28"/>
        <v>-153428</v>
      </c>
      <c r="K606" s="36">
        <f>K607</f>
        <v>891572</v>
      </c>
    </row>
    <row r="607" spans="1:11" outlineLevel="7" x14ac:dyDescent="0.25">
      <c r="A607" s="5" t="s">
        <v>61</v>
      </c>
      <c r="B607" s="17" t="s">
        <v>448</v>
      </c>
      <c r="C607" s="17" t="s">
        <v>379</v>
      </c>
      <c r="D607" s="17" t="s">
        <v>466</v>
      </c>
      <c r="E607" s="17" t="s">
        <v>62</v>
      </c>
      <c r="F607" s="23">
        <v>1045000</v>
      </c>
      <c r="G607" s="15"/>
      <c r="H607" s="16">
        <f t="shared" si="29"/>
        <v>0</v>
      </c>
      <c r="I607" s="36">
        <f>I608</f>
        <v>1045000</v>
      </c>
      <c r="J607" s="36">
        <f t="shared" si="28"/>
        <v>-153428</v>
      </c>
      <c r="K607" s="36">
        <f>K608</f>
        <v>891572</v>
      </c>
    </row>
    <row r="608" spans="1:11" ht="25.5" outlineLevel="7" x14ac:dyDescent="0.25">
      <c r="A608" s="5" t="s">
        <v>388</v>
      </c>
      <c r="B608" s="17" t="s">
        <v>448</v>
      </c>
      <c r="C608" s="17" t="s">
        <v>379</v>
      </c>
      <c r="D608" s="17" t="s">
        <v>466</v>
      </c>
      <c r="E608" s="17" t="s">
        <v>389</v>
      </c>
      <c r="F608" s="23">
        <v>1045000</v>
      </c>
      <c r="G608" s="15"/>
      <c r="H608" s="16">
        <f t="shared" si="29"/>
        <v>0</v>
      </c>
      <c r="I608" s="36">
        <v>1045000</v>
      </c>
      <c r="J608" s="36">
        <f t="shared" si="28"/>
        <v>-153428</v>
      </c>
      <c r="K608" s="36">
        <v>891572</v>
      </c>
    </row>
    <row r="609" spans="1:11" ht="51" outlineLevel="6" x14ac:dyDescent="0.25">
      <c r="A609" s="5" t="s">
        <v>467</v>
      </c>
      <c r="B609" s="17" t="s">
        <v>448</v>
      </c>
      <c r="C609" s="17" t="s">
        <v>379</v>
      </c>
      <c r="D609" s="17" t="s">
        <v>468</v>
      </c>
      <c r="E609" s="17"/>
      <c r="F609" s="23">
        <v>1416853</v>
      </c>
      <c r="G609" s="15"/>
      <c r="H609" s="16">
        <f t="shared" si="29"/>
        <v>51536</v>
      </c>
      <c r="I609" s="36">
        <f>I610+I612</f>
        <v>1468389</v>
      </c>
      <c r="J609" s="36">
        <f t="shared" si="28"/>
        <v>60787</v>
      </c>
      <c r="K609" s="36">
        <f>K610+K612</f>
        <v>1529176</v>
      </c>
    </row>
    <row r="610" spans="1:11" ht="25.5" outlineLevel="7" x14ac:dyDescent="0.25">
      <c r="A610" s="5" t="s">
        <v>23</v>
      </c>
      <c r="B610" s="17" t="s">
        <v>448</v>
      </c>
      <c r="C610" s="17" t="s">
        <v>379</v>
      </c>
      <c r="D610" s="17" t="s">
        <v>468</v>
      </c>
      <c r="E610" s="17" t="s">
        <v>24</v>
      </c>
      <c r="F610" s="23">
        <v>24642</v>
      </c>
      <c r="G610" s="15"/>
      <c r="H610" s="16">
        <f t="shared" si="29"/>
        <v>-11479.14</v>
      </c>
      <c r="I610" s="36">
        <f>I611</f>
        <v>13162.86</v>
      </c>
      <c r="J610" s="36">
        <f t="shared" si="28"/>
        <v>254.77999999999884</v>
      </c>
      <c r="K610" s="36">
        <f>K611</f>
        <v>13417.64</v>
      </c>
    </row>
    <row r="611" spans="1:11" ht="25.5" outlineLevel="7" x14ac:dyDescent="0.25">
      <c r="A611" s="5" t="s">
        <v>25</v>
      </c>
      <c r="B611" s="17" t="s">
        <v>448</v>
      </c>
      <c r="C611" s="17" t="s">
        <v>379</v>
      </c>
      <c r="D611" s="17" t="s">
        <v>468</v>
      </c>
      <c r="E611" s="17" t="s">
        <v>26</v>
      </c>
      <c r="F611" s="23">
        <v>24642</v>
      </c>
      <c r="G611" s="15"/>
      <c r="H611" s="16">
        <f t="shared" si="29"/>
        <v>-11479.14</v>
      </c>
      <c r="I611" s="36">
        <v>13162.86</v>
      </c>
      <c r="J611" s="36">
        <f t="shared" si="28"/>
        <v>254.77999999999884</v>
      </c>
      <c r="K611" s="36">
        <v>13417.64</v>
      </c>
    </row>
    <row r="612" spans="1:11" outlineLevel="7" x14ac:dyDescent="0.25">
      <c r="A612" s="5" t="s">
        <v>61</v>
      </c>
      <c r="B612" s="17" t="s">
        <v>448</v>
      </c>
      <c r="C612" s="17" t="s">
        <v>379</v>
      </c>
      <c r="D612" s="17" t="s">
        <v>468</v>
      </c>
      <c r="E612" s="17" t="s">
        <v>62</v>
      </c>
      <c r="F612" s="23">
        <v>1392211</v>
      </c>
      <c r="G612" s="15"/>
      <c r="H612" s="16">
        <f t="shared" si="29"/>
        <v>63015.139999999898</v>
      </c>
      <c r="I612" s="36">
        <f>I613</f>
        <v>1455226.14</v>
      </c>
      <c r="J612" s="36">
        <f t="shared" si="28"/>
        <v>60532.220000000205</v>
      </c>
      <c r="K612" s="36">
        <f>K613</f>
        <v>1515758.36</v>
      </c>
    </row>
    <row r="613" spans="1:11" ht="25.5" outlineLevel="7" x14ac:dyDescent="0.25">
      <c r="A613" s="5" t="s">
        <v>459</v>
      </c>
      <c r="B613" s="17" t="s">
        <v>448</v>
      </c>
      <c r="C613" s="17" t="s">
        <v>379</v>
      </c>
      <c r="D613" s="17" t="s">
        <v>468</v>
      </c>
      <c r="E613" s="17" t="s">
        <v>460</v>
      </c>
      <c r="F613" s="23">
        <v>1392211</v>
      </c>
      <c r="G613" s="15"/>
      <c r="H613" s="16">
        <f t="shared" si="29"/>
        <v>63015.139999999898</v>
      </c>
      <c r="I613" s="36">
        <v>1455226.14</v>
      </c>
      <c r="J613" s="36">
        <f t="shared" si="28"/>
        <v>60532.220000000205</v>
      </c>
      <c r="K613" s="36">
        <v>1515758.36</v>
      </c>
    </row>
    <row r="614" spans="1:11" ht="25.5" outlineLevel="6" x14ac:dyDescent="0.25">
      <c r="A614" s="5" t="s">
        <v>469</v>
      </c>
      <c r="B614" s="17" t="s">
        <v>448</v>
      </c>
      <c r="C614" s="17" t="s">
        <v>379</v>
      </c>
      <c r="D614" s="17" t="s">
        <v>470</v>
      </c>
      <c r="E614" s="17"/>
      <c r="F614" s="23">
        <v>16496159</v>
      </c>
      <c r="G614" s="15"/>
      <c r="H614" s="16">
        <f t="shared" si="29"/>
        <v>6301000</v>
      </c>
      <c r="I614" s="36">
        <f>I615+I617</f>
        <v>22797159</v>
      </c>
      <c r="J614" s="36">
        <f t="shared" si="28"/>
        <v>3937439</v>
      </c>
      <c r="K614" s="36">
        <f>K615+K617</f>
        <v>26734598</v>
      </c>
    </row>
    <row r="615" spans="1:11" ht="25.5" outlineLevel="7" x14ac:dyDescent="0.25">
      <c r="A615" s="5" t="s">
        <v>23</v>
      </c>
      <c r="B615" s="17" t="s">
        <v>448</v>
      </c>
      <c r="C615" s="17" t="s">
        <v>379</v>
      </c>
      <c r="D615" s="17" t="s">
        <v>470</v>
      </c>
      <c r="E615" s="17" t="s">
        <v>24</v>
      </c>
      <c r="F615" s="23">
        <v>286904</v>
      </c>
      <c r="G615" s="15"/>
      <c r="H615" s="16">
        <f t="shared" si="29"/>
        <v>10000</v>
      </c>
      <c r="I615" s="36">
        <f>I616</f>
        <v>296904</v>
      </c>
      <c r="J615" s="36">
        <f t="shared" si="28"/>
        <v>33352.640000000014</v>
      </c>
      <c r="K615" s="36">
        <f>K616</f>
        <v>330256.64000000001</v>
      </c>
    </row>
    <row r="616" spans="1:11" ht="25.5" outlineLevel="7" x14ac:dyDescent="0.25">
      <c r="A616" s="5" t="s">
        <v>25</v>
      </c>
      <c r="B616" s="17" t="s">
        <v>448</v>
      </c>
      <c r="C616" s="17" t="s">
        <v>379</v>
      </c>
      <c r="D616" s="17" t="s">
        <v>470</v>
      </c>
      <c r="E616" s="17" t="s">
        <v>26</v>
      </c>
      <c r="F616" s="23">
        <v>286904</v>
      </c>
      <c r="G616" s="15"/>
      <c r="H616" s="16">
        <f t="shared" si="29"/>
        <v>10000</v>
      </c>
      <c r="I616" s="36">
        <v>296904</v>
      </c>
      <c r="J616" s="36">
        <f t="shared" si="28"/>
        <v>33352.640000000014</v>
      </c>
      <c r="K616" s="36">
        <v>330256.64000000001</v>
      </c>
    </row>
    <row r="617" spans="1:11" outlineLevel="7" x14ac:dyDescent="0.25">
      <c r="A617" s="5" t="s">
        <v>61</v>
      </c>
      <c r="B617" s="17" t="s">
        <v>448</v>
      </c>
      <c r="C617" s="17" t="s">
        <v>379</v>
      </c>
      <c r="D617" s="17" t="s">
        <v>470</v>
      </c>
      <c r="E617" s="17" t="s">
        <v>62</v>
      </c>
      <c r="F617" s="23">
        <v>16209255</v>
      </c>
      <c r="G617" s="15"/>
      <c r="H617" s="16">
        <f t="shared" si="29"/>
        <v>6291000</v>
      </c>
      <c r="I617" s="36">
        <f>I618</f>
        <v>22500255</v>
      </c>
      <c r="J617" s="36">
        <f t="shared" si="28"/>
        <v>3904086.3599999994</v>
      </c>
      <c r="K617" s="36">
        <f>K618</f>
        <v>26404341.359999999</v>
      </c>
    </row>
    <row r="618" spans="1:11" ht="25.5" outlineLevel="7" x14ac:dyDescent="0.25">
      <c r="A618" s="5" t="s">
        <v>459</v>
      </c>
      <c r="B618" s="17" t="s">
        <v>448</v>
      </c>
      <c r="C618" s="17" t="s">
        <v>379</v>
      </c>
      <c r="D618" s="17" t="s">
        <v>470</v>
      </c>
      <c r="E618" s="17" t="s">
        <v>460</v>
      </c>
      <c r="F618" s="23">
        <v>16209255</v>
      </c>
      <c r="G618" s="15"/>
      <c r="H618" s="16">
        <f t="shared" si="29"/>
        <v>6291000</v>
      </c>
      <c r="I618" s="36">
        <v>22500255</v>
      </c>
      <c r="J618" s="36">
        <f t="shared" si="28"/>
        <v>3904086.3599999994</v>
      </c>
      <c r="K618" s="36">
        <v>26404341.359999999</v>
      </c>
    </row>
    <row r="619" spans="1:11" ht="25.5" outlineLevel="7" x14ac:dyDescent="0.25">
      <c r="A619" s="5" t="s">
        <v>779</v>
      </c>
      <c r="B619" s="17" t="s">
        <v>448</v>
      </c>
      <c r="C619" s="17" t="s">
        <v>379</v>
      </c>
      <c r="D619" s="17" t="s">
        <v>780</v>
      </c>
      <c r="E619" s="17"/>
      <c r="F619" s="23"/>
      <c r="G619" s="15"/>
      <c r="H619" s="16"/>
      <c r="I619" s="32">
        <v>0</v>
      </c>
      <c r="J619" s="36">
        <f t="shared" si="28"/>
        <v>2010823</v>
      </c>
      <c r="K619" s="36">
        <f>K620+K622</f>
        <v>2010823</v>
      </c>
    </row>
    <row r="620" spans="1:11" ht="25.5" outlineLevel="7" x14ac:dyDescent="0.25">
      <c r="A620" s="5" t="s">
        <v>745</v>
      </c>
      <c r="B620" s="17" t="s">
        <v>448</v>
      </c>
      <c r="C620" s="17" t="s">
        <v>379</v>
      </c>
      <c r="D620" s="17" t="s">
        <v>780</v>
      </c>
      <c r="E620" s="17" t="s">
        <v>24</v>
      </c>
      <c r="F620" s="23"/>
      <c r="G620" s="15"/>
      <c r="H620" s="16"/>
      <c r="I620" s="32">
        <v>0</v>
      </c>
      <c r="J620" s="36">
        <f t="shared" si="28"/>
        <v>23517.93</v>
      </c>
      <c r="K620" s="36">
        <f>K621</f>
        <v>23517.93</v>
      </c>
    </row>
    <row r="621" spans="1:11" ht="25.5" outlineLevel="7" x14ac:dyDescent="0.25">
      <c r="A621" s="5" t="s">
        <v>25</v>
      </c>
      <c r="B621" s="17" t="s">
        <v>448</v>
      </c>
      <c r="C621" s="17" t="s">
        <v>379</v>
      </c>
      <c r="D621" s="17" t="s">
        <v>780</v>
      </c>
      <c r="E621" s="17" t="s">
        <v>26</v>
      </c>
      <c r="F621" s="23"/>
      <c r="G621" s="15"/>
      <c r="H621" s="16"/>
      <c r="I621" s="32"/>
      <c r="J621" s="36">
        <f t="shared" si="28"/>
        <v>23517.93</v>
      </c>
      <c r="K621" s="36">
        <v>23517.93</v>
      </c>
    </row>
    <row r="622" spans="1:11" outlineLevel="7" x14ac:dyDescent="0.25">
      <c r="A622" s="5" t="s">
        <v>61</v>
      </c>
      <c r="B622" s="17" t="s">
        <v>448</v>
      </c>
      <c r="C622" s="17" t="s">
        <v>379</v>
      </c>
      <c r="D622" s="17" t="s">
        <v>780</v>
      </c>
      <c r="E622" s="17" t="s">
        <v>62</v>
      </c>
      <c r="F622" s="23"/>
      <c r="G622" s="15"/>
      <c r="H622" s="16"/>
      <c r="I622" s="32">
        <v>0</v>
      </c>
      <c r="J622" s="36">
        <f t="shared" si="28"/>
        <v>1987305.07</v>
      </c>
      <c r="K622" s="36">
        <f>K623</f>
        <v>1987305.07</v>
      </c>
    </row>
    <row r="623" spans="1:11" ht="25.5" outlineLevel="7" x14ac:dyDescent="0.25">
      <c r="A623" s="5" t="s">
        <v>459</v>
      </c>
      <c r="B623" s="17" t="s">
        <v>448</v>
      </c>
      <c r="C623" s="17" t="s">
        <v>379</v>
      </c>
      <c r="D623" s="17" t="s">
        <v>780</v>
      </c>
      <c r="E623" s="17" t="s">
        <v>460</v>
      </c>
      <c r="F623" s="23"/>
      <c r="G623" s="15"/>
      <c r="H623" s="16"/>
      <c r="I623" s="32">
        <v>0</v>
      </c>
      <c r="J623" s="36">
        <f t="shared" si="28"/>
        <v>1987305.07</v>
      </c>
      <c r="K623" s="36">
        <v>1987305.07</v>
      </c>
    </row>
    <row r="624" spans="1:11" ht="38.25" outlineLevel="6" x14ac:dyDescent="0.25">
      <c r="A624" s="5" t="s">
        <v>471</v>
      </c>
      <c r="B624" s="17" t="s">
        <v>448</v>
      </c>
      <c r="C624" s="17" t="s">
        <v>379</v>
      </c>
      <c r="D624" s="17" t="s">
        <v>472</v>
      </c>
      <c r="E624" s="17"/>
      <c r="F624" s="23">
        <v>566925</v>
      </c>
      <c r="G624" s="15"/>
      <c r="H624" s="16">
        <f t="shared" si="29"/>
        <v>0</v>
      </c>
      <c r="I624" s="36">
        <f>I625</f>
        <v>566925</v>
      </c>
      <c r="J624" s="36">
        <f t="shared" si="28"/>
        <v>0</v>
      </c>
      <c r="K624" s="36">
        <f>K625</f>
        <v>566925</v>
      </c>
    </row>
    <row r="625" spans="1:11" outlineLevel="7" x14ac:dyDescent="0.25">
      <c r="A625" s="5" t="s">
        <v>61</v>
      </c>
      <c r="B625" s="17" t="s">
        <v>448</v>
      </c>
      <c r="C625" s="17" t="s">
        <v>379</v>
      </c>
      <c r="D625" s="17" t="s">
        <v>472</v>
      </c>
      <c r="E625" s="17" t="s">
        <v>62</v>
      </c>
      <c r="F625" s="23">
        <v>566925</v>
      </c>
      <c r="G625" s="15"/>
      <c r="H625" s="16">
        <f t="shared" si="29"/>
        <v>0</v>
      </c>
      <c r="I625" s="36">
        <f>I626</f>
        <v>566925</v>
      </c>
      <c r="J625" s="36">
        <f t="shared" si="28"/>
        <v>0</v>
      </c>
      <c r="K625" s="36">
        <f>K626</f>
        <v>566925</v>
      </c>
    </row>
    <row r="626" spans="1:11" ht="25.5" outlineLevel="7" x14ac:dyDescent="0.25">
      <c r="A626" s="5" t="s">
        <v>459</v>
      </c>
      <c r="B626" s="17" t="s">
        <v>448</v>
      </c>
      <c r="C626" s="17" t="s">
        <v>379</v>
      </c>
      <c r="D626" s="17" t="s">
        <v>472</v>
      </c>
      <c r="E626" s="17" t="s">
        <v>460</v>
      </c>
      <c r="F626" s="23">
        <v>566925</v>
      </c>
      <c r="G626" s="15"/>
      <c r="H626" s="16">
        <f t="shared" si="29"/>
        <v>0</v>
      </c>
      <c r="I626" s="36">
        <v>566925</v>
      </c>
      <c r="J626" s="36">
        <f t="shared" si="28"/>
        <v>0</v>
      </c>
      <c r="K626" s="36">
        <v>566925</v>
      </c>
    </row>
    <row r="627" spans="1:11" ht="51" outlineLevel="5" x14ac:dyDescent="0.25">
      <c r="A627" s="5" t="s">
        <v>473</v>
      </c>
      <c r="B627" s="17" t="s">
        <v>448</v>
      </c>
      <c r="C627" s="17" t="s">
        <v>379</v>
      </c>
      <c r="D627" s="17" t="s">
        <v>474</v>
      </c>
      <c r="E627" s="17"/>
      <c r="F627" s="23">
        <v>11262382</v>
      </c>
      <c r="G627" s="15"/>
      <c r="H627" s="16">
        <f t="shared" si="29"/>
        <v>230870.59999999963</v>
      </c>
      <c r="I627" s="36">
        <f>I628+I633+I638</f>
        <v>11493252.6</v>
      </c>
      <c r="J627" s="36">
        <f t="shared" si="28"/>
        <v>-2232346.959999999</v>
      </c>
      <c r="K627" s="36">
        <f>K628+K633+K638</f>
        <v>9260905.6400000006</v>
      </c>
    </row>
    <row r="628" spans="1:11" ht="51" outlineLevel="6" x14ac:dyDescent="0.25">
      <c r="A628" s="5" t="s">
        <v>475</v>
      </c>
      <c r="B628" s="17" t="s">
        <v>448</v>
      </c>
      <c r="C628" s="17" t="s">
        <v>379</v>
      </c>
      <c r="D628" s="17" t="s">
        <v>476</v>
      </c>
      <c r="E628" s="17"/>
      <c r="F628" s="23">
        <v>186650</v>
      </c>
      <c r="G628" s="15"/>
      <c r="H628" s="16">
        <f t="shared" si="29"/>
        <v>230870.59999999998</v>
      </c>
      <c r="I628" s="36">
        <f>I629+I631</f>
        <v>417520.6</v>
      </c>
      <c r="J628" s="36">
        <f t="shared" si="28"/>
        <v>-179999.99999999997</v>
      </c>
      <c r="K628" s="36">
        <f>K629+K631</f>
        <v>237520.6</v>
      </c>
    </row>
    <row r="629" spans="1:11" ht="25.5" outlineLevel="7" x14ac:dyDescent="0.25">
      <c r="A629" s="5" t="s">
        <v>23</v>
      </c>
      <c r="B629" s="17" t="s">
        <v>448</v>
      </c>
      <c r="C629" s="17" t="s">
        <v>379</v>
      </c>
      <c r="D629" s="17" t="s">
        <v>476</v>
      </c>
      <c r="E629" s="17" t="s">
        <v>24</v>
      </c>
      <c r="F629" s="23">
        <v>1985</v>
      </c>
      <c r="G629" s="15"/>
      <c r="H629" s="16">
        <f t="shared" si="29"/>
        <v>0</v>
      </c>
      <c r="I629" s="36">
        <f>I630</f>
        <v>1985</v>
      </c>
      <c r="J629" s="36">
        <f t="shared" si="28"/>
        <v>438.67999999999984</v>
      </c>
      <c r="K629" s="36">
        <f>K630</f>
        <v>2423.6799999999998</v>
      </c>
    </row>
    <row r="630" spans="1:11" ht="25.5" outlineLevel="7" x14ac:dyDescent="0.25">
      <c r="A630" s="5" t="s">
        <v>25</v>
      </c>
      <c r="B630" s="17" t="s">
        <v>448</v>
      </c>
      <c r="C630" s="17" t="s">
        <v>379</v>
      </c>
      <c r="D630" s="17" t="s">
        <v>476</v>
      </c>
      <c r="E630" s="17" t="s">
        <v>26</v>
      </c>
      <c r="F630" s="23">
        <v>1985</v>
      </c>
      <c r="G630" s="15"/>
      <c r="H630" s="16">
        <f t="shared" si="29"/>
        <v>0</v>
      </c>
      <c r="I630" s="36">
        <v>1985</v>
      </c>
      <c r="J630" s="36">
        <f t="shared" si="28"/>
        <v>438.67999999999984</v>
      </c>
      <c r="K630" s="36">
        <v>2423.6799999999998</v>
      </c>
    </row>
    <row r="631" spans="1:11" outlineLevel="7" x14ac:dyDescent="0.25">
      <c r="A631" s="5" t="s">
        <v>61</v>
      </c>
      <c r="B631" s="17" t="s">
        <v>448</v>
      </c>
      <c r="C631" s="17" t="s">
        <v>379</v>
      </c>
      <c r="D631" s="17" t="s">
        <v>476</v>
      </c>
      <c r="E631" s="17" t="s">
        <v>62</v>
      </c>
      <c r="F631" s="23">
        <v>184665</v>
      </c>
      <c r="G631" s="15"/>
      <c r="H631" s="16">
        <f t="shared" si="29"/>
        <v>230870.59999999998</v>
      </c>
      <c r="I631" s="36">
        <f>I632</f>
        <v>415535.6</v>
      </c>
      <c r="J631" s="36">
        <f t="shared" si="28"/>
        <v>-180438.67999999996</v>
      </c>
      <c r="K631" s="36">
        <f>K632</f>
        <v>235096.92</v>
      </c>
    </row>
    <row r="632" spans="1:11" ht="25.5" outlineLevel="7" x14ac:dyDescent="0.25">
      <c r="A632" s="5" t="s">
        <v>459</v>
      </c>
      <c r="B632" s="17" t="s">
        <v>448</v>
      </c>
      <c r="C632" s="17" t="s">
        <v>379</v>
      </c>
      <c r="D632" s="17" t="s">
        <v>476</v>
      </c>
      <c r="E632" s="17" t="s">
        <v>460</v>
      </c>
      <c r="F632" s="23">
        <v>184665</v>
      </c>
      <c r="G632" s="15"/>
      <c r="H632" s="16">
        <f t="shared" si="29"/>
        <v>230870.59999999998</v>
      </c>
      <c r="I632" s="36">
        <v>415535.6</v>
      </c>
      <c r="J632" s="36">
        <f t="shared" si="28"/>
        <v>-180438.67999999996</v>
      </c>
      <c r="K632" s="36">
        <v>235096.92</v>
      </c>
    </row>
    <row r="633" spans="1:11" ht="63.75" outlineLevel="6" x14ac:dyDescent="0.25">
      <c r="A633" s="5" t="s">
        <v>477</v>
      </c>
      <c r="B633" s="17" t="s">
        <v>448</v>
      </c>
      <c r="C633" s="17" t="s">
        <v>379</v>
      </c>
      <c r="D633" s="17" t="s">
        <v>478</v>
      </c>
      <c r="E633" s="17"/>
      <c r="F633" s="23">
        <v>661439</v>
      </c>
      <c r="G633" s="15"/>
      <c r="H633" s="16">
        <f t="shared" si="29"/>
        <v>0</v>
      </c>
      <c r="I633" s="36">
        <f>I634+I636</f>
        <v>661439</v>
      </c>
      <c r="J633" s="36">
        <f t="shared" si="28"/>
        <v>-14346.960000000079</v>
      </c>
      <c r="K633" s="36">
        <f>K634+K636</f>
        <v>647092.03999999992</v>
      </c>
    </row>
    <row r="634" spans="1:11" ht="25.5" outlineLevel="7" x14ac:dyDescent="0.25">
      <c r="A634" s="5" t="s">
        <v>23</v>
      </c>
      <c r="B634" s="17" t="s">
        <v>448</v>
      </c>
      <c r="C634" s="17" t="s">
        <v>379</v>
      </c>
      <c r="D634" s="17" t="s">
        <v>478</v>
      </c>
      <c r="E634" s="17" t="s">
        <v>24</v>
      </c>
      <c r="F634" s="23">
        <v>7925</v>
      </c>
      <c r="G634" s="15"/>
      <c r="H634" s="16">
        <f t="shared" si="29"/>
        <v>0</v>
      </c>
      <c r="I634" s="36">
        <f>I635</f>
        <v>7925</v>
      </c>
      <c r="J634" s="36">
        <f t="shared" si="28"/>
        <v>-151.05000000000018</v>
      </c>
      <c r="K634" s="36">
        <f>K635</f>
        <v>7773.95</v>
      </c>
    </row>
    <row r="635" spans="1:11" ht="25.5" outlineLevel="7" x14ac:dyDescent="0.25">
      <c r="A635" s="5" t="s">
        <v>25</v>
      </c>
      <c r="B635" s="17" t="s">
        <v>448</v>
      </c>
      <c r="C635" s="17" t="s">
        <v>379</v>
      </c>
      <c r="D635" s="17" t="s">
        <v>478</v>
      </c>
      <c r="E635" s="17" t="s">
        <v>26</v>
      </c>
      <c r="F635" s="23">
        <v>7925</v>
      </c>
      <c r="G635" s="15"/>
      <c r="H635" s="16">
        <f t="shared" si="29"/>
        <v>0</v>
      </c>
      <c r="I635" s="36">
        <v>7925</v>
      </c>
      <c r="J635" s="36">
        <f t="shared" si="28"/>
        <v>-151.05000000000018</v>
      </c>
      <c r="K635" s="36">
        <v>7773.95</v>
      </c>
    </row>
    <row r="636" spans="1:11" outlineLevel="7" x14ac:dyDescent="0.25">
      <c r="A636" s="5" t="s">
        <v>61</v>
      </c>
      <c r="B636" s="17" t="s">
        <v>448</v>
      </c>
      <c r="C636" s="17" t="s">
        <v>379</v>
      </c>
      <c r="D636" s="17" t="s">
        <v>478</v>
      </c>
      <c r="E636" s="17" t="s">
        <v>62</v>
      </c>
      <c r="F636" s="23">
        <v>653514</v>
      </c>
      <c r="G636" s="15"/>
      <c r="H636" s="16">
        <f t="shared" si="29"/>
        <v>0</v>
      </c>
      <c r="I636" s="36">
        <f>I637</f>
        <v>653514</v>
      </c>
      <c r="J636" s="36">
        <f t="shared" si="28"/>
        <v>-14195.910000000033</v>
      </c>
      <c r="K636" s="36">
        <f>K637</f>
        <v>639318.09</v>
      </c>
    </row>
    <row r="637" spans="1:11" ht="25.5" outlineLevel="7" x14ac:dyDescent="0.25">
      <c r="A637" s="5" t="s">
        <v>459</v>
      </c>
      <c r="B637" s="17" t="s">
        <v>448</v>
      </c>
      <c r="C637" s="17" t="s">
        <v>379</v>
      </c>
      <c r="D637" s="17" t="s">
        <v>478</v>
      </c>
      <c r="E637" s="17" t="s">
        <v>460</v>
      </c>
      <c r="F637" s="23">
        <v>653514</v>
      </c>
      <c r="G637" s="15"/>
      <c r="H637" s="16">
        <f t="shared" si="29"/>
        <v>0</v>
      </c>
      <c r="I637" s="36">
        <v>653514</v>
      </c>
      <c r="J637" s="36">
        <f t="shared" si="28"/>
        <v>-14195.910000000033</v>
      </c>
      <c r="K637" s="36">
        <v>639318.09</v>
      </c>
    </row>
    <row r="638" spans="1:11" ht="51" outlineLevel="6" x14ac:dyDescent="0.25">
      <c r="A638" s="5" t="s">
        <v>479</v>
      </c>
      <c r="B638" s="17" t="s">
        <v>448</v>
      </c>
      <c r="C638" s="17" t="s">
        <v>379</v>
      </c>
      <c r="D638" s="17" t="s">
        <v>480</v>
      </c>
      <c r="E638" s="17"/>
      <c r="F638" s="23">
        <v>10414293</v>
      </c>
      <c r="G638" s="15"/>
      <c r="H638" s="16">
        <f t="shared" si="29"/>
        <v>0</v>
      </c>
      <c r="I638" s="36">
        <f>I639+I641</f>
        <v>10414293</v>
      </c>
      <c r="J638" s="36">
        <f t="shared" si="28"/>
        <v>-2038000</v>
      </c>
      <c r="K638" s="36">
        <f>K639+K641</f>
        <v>8376293</v>
      </c>
    </row>
    <row r="639" spans="1:11" ht="25.5" outlineLevel="7" x14ac:dyDescent="0.25">
      <c r="A639" s="5" t="s">
        <v>23</v>
      </c>
      <c r="B639" s="17" t="s">
        <v>448</v>
      </c>
      <c r="C639" s="17" t="s">
        <v>379</v>
      </c>
      <c r="D639" s="17" t="s">
        <v>480</v>
      </c>
      <c r="E639" s="17" t="s">
        <v>24</v>
      </c>
      <c r="F639" s="23">
        <v>181127</v>
      </c>
      <c r="G639" s="15"/>
      <c r="H639" s="16">
        <f t="shared" si="29"/>
        <v>0</v>
      </c>
      <c r="I639" s="36">
        <f>I640</f>
        <v>181127</v>
      </c>
      <c r="J639" s="36">
        <f t="shared" si="28"/>
        <v>-50000</v>
      </c>
      <c r="K639" s="36">
        <f>K640</f>
        <v>131127</v>
      </c>
    </row>
    <row r="640" spans="1:11" ht="25.5" outlineLevel="7" x14ac:dyDescent="0.25">
      <c r="A640" s="5" t="s">
        <v>25</v>
      </c>
      <c r="B640" s="17" t="s">
        <v>448</v>
      </c>
      <c r="C640" s="17" t="s">
        <v>379</v>
      </c>
      <c r="D640" s="17" t="s">
        <v>480</v>
      </c>
      <c r="E640" s="17" t="s">
        <v>26</v>
      </c>
      <c r="F640" s="23">
        <v>181127</v>
      </c>
      <c r="G640" s="15"/>
      <c r="H640" s="16">
        <f t="shared" si="29"/>
        <v>0</v>
      </c>
      <c r="I640" s="36">
        <v>181127</v>
      </c>
      <c r="J640" s="36">
        <f t="shared" si="28"/>
        <v>-50000</v>
      </c>
      <c r="K640" s="36">
        <v>131127</v>
      </c>
    </row>
    <row r="641" spans="1:11" outlineLevel="7" x14ac:dyDescent="0.25">
      <c r="A641" s="5" t="s">
        <v>61</v>
      </c>
      <c r="B641" s="17" t="s">
        <v>448</v>
      </c>
      <c r="C641" s="17" t="s">
        <v>379</v>
      </c>
      <c r="D641" s="17" t="s">
        <v>480</v>
      </c>
      <c r="E641" s="17" t="s">
        <v>62</v>
      </c>
      <c r="F641" s="23">
        <v>10233166</v>
      </c>
      <c r="G641" s="15"/>
      <c r="H641" s="16">
        <f t="shared" si="29"/>
        <v>0</v>
      </c>
      <c r="I641" s="36">
        <f>I642</f>
        <v>10233166</v>
      </c>
      <c r="J641" s="36">
        <f t="shared" si="28"/>
        <v>-1988000</v>
      </c>
      <c r="K641" s="36">
        <f>K642</f>
        <v>8245166</v>
      </c>
    </row>
    <row r="642" spans="1:11" ht="25.5" outlineLevel="7" x14ac:dyDescent="0.25">
      <c r="A642" s="5" t="s">
        <v>459</v>
      </c>
      <c r="B642" s="17" t="s">
        <v>448</v>
      </c>
      <c r="C642" s="17" t="s">
        <v>379</v>
      </c>
      <c r="D642" s="17" t="s">
        <v>480</v>
      </c>
      <c r="E642" s="17" t="s">
        <v>460</v>
      </c>
      <c r="F642" s="23">
        <v>10233166</v>
      </c>
      <c r="G642" s="15"/>
      <c r="H642" s="16">
        <f t="shared" si="29"/>
        <v>0</v>
      </c>
      <c r="I642" s="36">
        <v>10233166</v>
      </c>
      <c r="J642" s="36">
        <f t="shared" si="28"/>
        <v>-1988000</v>
      </c>
      <c r="K642" s="36">
        <v>8245166</v>
      </c>
    </row>
    <row r="643" spans="1:11" ht="38.25" outlineLevel="5" x14ac:dyDescent="0.25">
      <c r="A643" s="5" t="s">
        <v>455</v>
      </c>
      <c r="B643" s="17" t="s">
        <v>448</v>
      </c>
      <c r="C643" s="17" t="s">
        <v>379</v>
      </c>
      <c r="D643" s="17" t="s">
        <v>456</v>
      </c>
      <c r="E643" s="17"/>
      <c r="F643" s="23">
        <v>1600000</v>
      </c>
      <c r="G643" s="15"/>
      <c r="H643" s="16">
        <f t="shared" si="29"/>
        <v>1500000</v>
      </c>
      <c r="I643" s="36">
        <f>I644+I647</f>
        <v>3100000</v>
      </c>
      <c r="J643" s="36">
        <f t="shared" si="28"/>
        <v>3600096.0700000003</v>
      </c>
      <c r="K643" s="36">
        <f>K644+K647</f>
        <v>6700096.0700000003</v>
      </c>
    </row>
    <row r="644" spans="1:11" ht="25.5" outlineLevel="6" x14ac:dyDescent="0.25">
      <c r="A644" s="5" t="s">
        <v>481</v>
      </c>
      <c r="B644" s="17" t="s">
        <v>448</v>
      </c>
      <c r="C644" s="17" t="s">
        <v>379</v>
      </c>
      <c r="D644" s="17" t="s">
        <v>482</v>
      </c>
      <c r="E644" s="17"/>
      <c r="F644" s="23">
        <v>1600000</v>
      </c>
      <c r="G644" s="15"/>
      <c r="H644" s="16">
        <f t="shared" si="29"/>
        <v>0</v>
      </c>
      <c r="I644" s="36">
        <f>I645</f>
        <v>1600000</v>
      </c>
      <c r="J644" s="36">
        <f t="shared" si="28"/>
        <v>350000</v>
      </c>
      <c r="K644" s="36">
        <f>K645</f>
        <v>1950000</v>
      </c>
    </row>
    <row r="645" spans="1:11" outlineLevel="7" x14ac:dyDescent="0.25">
      <c r="A645" s="5" t="s">
        <v>61</v>
      </c>
      <c r="B645" s="17" t="s">
        <v>448</v>
      </c>
      <c r="C645" s="17" t="s">
        <v>379</v>
      </c>
      <c r="D645" s="17" t="s">
        <v>482</v>
      </c>
      <c r="E645" s="17" t="s">
        <v>62</v>
      </c>
      <c r="F645" s="23">
        <v>1600000</v>
      </c>
      <c r="G645" s="15"/>
      <c r="H645" s="16">
        <f t="shared" si="29"/>
        <v>0</v>
      </c>
      <c r="I645" s="36">
        <f>I646</f>
        <v>1600000</v>
      </c>
      <c r="J645" s="36">
        <f t="shared" si="28"/>
        <v>350000</v>
      </c>
      <c r="K645" s="36">
        <f>K646</f>
        <v>1950000</v>
      </c>
    </row>
    <row r="646" spans="1:11" ht="25.5" outlineLevel="7" x14ac:dyDescent="0.25">
      <c r="A646" s="5" t="s">
        <v>388</v>
      </c>
      <c r="B646" s="17" t="s">
        <v>448</v>
      </c>
      <c r="C646" s="17" t="s">
        <v>379</v>
      </c>
      <c r="D646" s="17" t="s">
        <v>482</v>
      </c>
      <c r="E646" s="17" t="s">
        <v>389</v>
      </c>
      <c r="F646" s="23">
        <v>1600000</v>
      </c>
      <c r="G646" s="15"/>
      <c r="H646" s="16">
        <f t="shared" si="29"/>
        <v>0</v>
      </c>
      <c r="I646" s="36">
        <v>1600000</v>
      </c>
      <c r="J646" s="36">
        <f t="shared" si="28"/>
        <v>350000</v>
      </c>
      <c r="K646" s="36">
        <v>1950000</v>
      </c>
    </row>
    <row r="647" spans="1:11" ht="51" outlineLevel="7" x14ac:dyDescent="0.25">
      <c r="A647" s="5" t="s">
        <v>753</v>
      </c>
      <c r="B647" s="17" t="s">
        <v>448</v>
      </c>
      <c r="C647" s="17" t="s">
        <v>379</v>
      </c>
      <c r="D647" s="17" t="s">
        <v>755</v>
      </c>
      <c r="E647" s="17"/>
      <c r="F647" s="23"/>
      <c r="G647" s="15"/>
      <c r="H647" s="16"/>
      <c r="I647" s="36">
        <f>I648</f>
        <v>1500000</v>
      </c>
      <c r="J647" s="36">
        <f t="shared" si="28"/>
        <v>3250096.0700000003</v>
      </c>
      <c r="K647" s="36">
        <f>K648</f>
        <v>4750096.07</v>
      </c>
    </row>
    <row r="648" spans="1:11" outlineLevel="7" x14ac:dyDescent="0.25">
      <c r="A648" s="5" t="s">
        <v>754</v>
      </c>
      <c r="B648" s="17" t="s">
        <v>448</v>
      </c>
      <c r="C648" s="17" t="s">
        <v>379</v>
      </c>
      <c r="D648" s="17" t="s">
        <v>755</v>
      </c>
      <c r="E648" s="17" t="s">
        <v>62</v>
      </c>
      <c r="F648" s="23"/>
      <c r="G648" s="15"/>
      <c r="H648" s="16"/>
      <c r="I648" s="36">
        <f>I649</f>
        <v>1500000</v>
      </c>
      <c r="J648" s="36">
        <f t="shared" si="28"/>
        <v>3250096.0700000003</v>
      </c>
      <c r="K648" s="36">
        <f>K649</f>
        <v>4750096.07</v>
      </c>
    </row>
    <row r="649" spans="1:11" ht="25.5" outlineLevel="7" x14ac:dyDescent="0.25">
      <c r="A649" s="5" t="s">
        <v>388</v>
      </c>
      <c r="B649" s="17" t="s">
        <v>448</v>
      </c>
      <c r="C649" s="17" t="s">
        <v>379</v>
      </c>
      <c r="D649" s="17" t="s">
        <v>755</v>
      </c>
      <c r="E649" s="17" t="s">
        <v>389</v>
      </c>
      <c r="F649" s="23"/>
      <c r="G649" s="15"/>
      <c r="H649" s="16"/>
      <c r="I649" s="36">
        <v>1500000</v>
      </c>
      <c r="J649" s="36">
        <f t="shared" si="28"/>
        <v>3250096.0700000003</v>
      </c>
      <c r="K649" s="36">
        <v>4750096.07</v>
      </c>
    </row>
    <row r="650" spans="1:11" ht="63.75" outlineLevel="6" x14ac:dyDescent="0.25">
      <c r="A650" s="5" t="s">
        <v>483</v>
      </c>
      <c r="B650" s="17" t="s">
        <v>448</v>
      </c>
      <c r="C650" s="17" t="s">
        <v>379</v>
      </c>
      <c r="D650" s="17" t="s">
        <v>484</v>
      </c>
      <c r="E650" s="17"/>
      <c r="F650" s="23">
        <v>5497089</v>
      </c>
      <c r="G650" s="15"/>
      <c r="H650" s="16">
        <f t="shared" si="29"/>
        <v>0</v>
      </c>
      <c r="I650" s="36">
        <f>I653</f>
        <v>5497089</v>
      </c>
      <c r="J650" s="36">
        <f t="shared" ref="J650:J713" si="30">K650-I650</f>
        <v>2833690</v>
      </c>
      <c r="K650" s="36">
        <f>K653</f>
        <v>8330779</v>
      </c>
    </row>
    <row r="651" spans="1:11" ht="25.5" outlineLevel="7" x14ac:dyDescent="0.25">
      <c r="A651" s="5" t="s">
        <v>23</v>
      </c>
      <c r="B651" s="17" t="s">
        <v>448</v>
      </c>
      <c r="C651" s="17" t="s">
        <v>379</v>
      </c>
      <c r="D651" s="17" t="s">
        <v>484</v>
      </c>
      <c r="E651" s="17" t="s">
        <v>24</v>
      </c>
      <c r="F651" s="23">
        <v>95606</v>
      </c>
      <c r="G651" s="15"/>
      <c r="H651" s="16">
        <f t="shared" si="29"/>
        <v>-95606</v>
      </c>
      <c r="I651" s="36">
        <v>0</v>
      </c>
      <c r="J651" s="36">
        <f t="shared" si="30"/>
        <v>0</v>
      </c>
      <c r="K651" s="36">
        <v>0</v>
      </c>
    </row>
    <row r="652" spans="1:11" ht="25.5" outlineLevel="7" x14ac:dyDescent="0.25">
      <c r="A652" s="5" t="s">
        <v>25</v>
      </c>
      <c r="B652" s="17" t="s">
        <v>448</v>
      </c>
      <c r="C652" s="17" t="s">
        <v>379</v>
      </c>
      <c r="D652" s="17" t="s">
        <v>484</v>
      </c>
      <c r="E652" s="17" t="s">
        <v>26</v>
      </c>
      <c r="F652" s="23">
        <v>95606</v>
      </c>
      <c r="G652" s="15"/>
      <c r="H652" s="16">
        <f t="shared" si="29"/>
        <v>-95606</v>
      </c>
      <c r="I652" s="36">
        <v>0</v>
      </c>
      <c r="J652" s="36">
        <f t="shared" si="30"/>
        <v>0</v>
      </c>
      <c r="K652" s="36">
        <v>0</v>
      </c>
    </row>
    <row r="653" spans="1:11" outlineLevel="7" x14ac:dyDescent="0.25">
      <c r="A653" s="5" t="s">
        <v>61</v>
      </c>
      <c r="B653" s="17" t="s">
        <v>448</v>
      </c>
      <c r="C653" s="17" t="s">
        <v>379</v>
      </c>
      <c r="D653" s="17" t="s">
        <v>484</v>
      </c>
      <c r="E653" s="17" t="s">
        <v>62</v>
      </c>
      <c r="F653" s="23">
        <v>5401483</v>
      </c>
      <c r="G653" s="15"/>
      <c r="H653" s="16">
        <f t="shared" si="29"/>
        <v>95606</v>
      </c>
      <c r="I653" s="36">
        <f>I654</f>
        <v>5497089</v>
      </c>
      <c r="J653" s="36">
        <f t="shared" si="30"/>
        <v>2833690</v>
      </c>
      <c r="K653" s="36">
        <f>K654</f>
        <v>8330779</v>
      </c>
    </row>
    <row r="654" spans="1:11" ht="25.5" outlineLevel="7" x14ac:dyDescent="0.25">
      <c r="A654" s="5" t="s">
        <v>388</v>
      </c>
      <c r="B654" s="17" t="s">
        <v>448</v>
      </c>
      <c r="C654" s="17" t="s">
        <v>379</v>
      </c>
      <c r="D654" s="17" t="s">
        <v>484</v>
      </c>
      <c r="E654" s="17" t="s">
        <v>389</v>
      </c>
      <c r="F654" s="23">
        <v>5401483</v>
      </c>
      <c r="G654" s="15"/>
      <c r="H654" s="16">
        <f t="shared" si="29"/>
        <v>95606</v>
      </c>
      <c r="I654" s="36">
        <v>5497089</v>
      </c>
      <c r="J654" s="36">
        <f t="shared" si="30"/>
        <v>2833690</v>
      </c>
      <c r="K654" s="36">
        <v>8330779</v>
      </c>
    </row>
    <row r="655" spans="1:11" ht="25.5" outlineLevel="3" x14ac:dyDescent="0.25">
      <c r="A655" s="5" t="s">
        <v>485</v>
      </c>
      <c r="B655" s="17" t="s">
        <v>448</v>
      </c>
      <c r="C655" s="17" t="s">
        <v>379</v>
      </c>
      <c r="D655" s="17" t="s">
        <v>486</v>
      </c>
      <c r="E655" s="17"/>
      <c r="F655" s="23">
        <v>29623047</v>
      </c>
      <c r="G655" s="15"/>
      <c r="H655" s="16">
        <f t="shared" si="29"/>
        <v>0</v>
      </c>
      <c r="I655" s="36">
        <f>I656</f>
        <v>29623047</v>
      </c>
      <c r="J655" s="36">
        <f t="shared" si="30"/>
        <v>14302612</v>
      </c>
      <c r="K655" s="36">
        <f>K656</f>
        <v>43925659</v>
      </c>
    </row>
    <row r="656" spans="1:11" ht="25.5" outlineLevel="4" x14ac:dyDescent="0.25">
      <c r="A656" s="5" t="s">
        <v>487</v>
      </c>
      <c r="B656" s="17" t="s">
        <v>448</v>
      </c>
      <c r="C656" s="17" t="s">
        <v>379</v>
      </c>
      <c r="D656" s="17" t="s">
        <v>488</v>
      </c>
      <c r="E656" s="17"/>
      <c r="F656" s="23">
        <v>29623047</v>
      </c>
      <c r="G656" s="15"/>
      <c r="H656" s="16">
        <f t="shared" si="29"/>
        <v>0</v>
      </c>
      <c r="I656" s="36">
        <f>I657+I663+I667</f>
        <v>29623047</v>
      </c>
      <c r="J656" s="36">
        <f t="shared" si="30"/>
        <v>14302612</v>
      </c>
      <c r="K656" s="36">
        <f>K657+K663+K667</f>
        <v>43925659</v>
      </c>
    </row>
    <row r="657" spans="1:11" ht="38.25" outlineLevel="5" x14ac:dyDescent="0.25">
      <c r="A657" s="5" t="s">
        <v>489</v>
      </c>
      <c r="B657" s="17" t="s">
        <v>448</v>
      </c>
      <c r="C657" s="17" t="s">
        <v>379</v>
      </c>
      <c r="D657" s="17" t="s">
        <v>490</v>
      </c>
      <c r="E657" s="17"/>
      <c r="F657" s="23">
        <v>7592205</v>
      </c>
      <c r="G657" s="15"/>
      <c r="H657" s="16">
        <f t="shared" si="29"/>
        <v>0</v>
      </c>
      <c r="I657" s="36">
        <f>I658</f>
        <v>7592205</v>
      </c>
      <c r="J657" s="36">
        <f t="shared" si="30"/>
        <v>10805505</v>
      </c>
      <c r="K657" s="36">
        <f>K658</f>
        <v>18397710</v>
      </c>
    </row>
    <row r="658" spans="1:11" ht="38.25" outlineLevel="6" x14ac:dyDescent="0.25">
      <c r="A658" s="5" t="s">
        <v>491</v>
      </c>
      <c r="B658" s="17" t="s">
        <v>448</v>
      </c>
      <c r="C658" s="17" t="s">
        <v>379</v>
      </c>
      <c r="D658" s="17" t="s">
        <v>492</v>
      </c>
      <c r="E658" s="17"/>
      <c r="F658" s="23">
        <v>7592205</v>
      </c>
      <c r="G658" s="15"/>
      <c r="H658" s="16">
        <f t="shared" si="29"/>
        <v>0</v>
      </c>
      <c r="I658" s="36">
        <f>I659+I661</f>
        <v>7592205</v>
      </c>
      <c r="J658" s="36">
        <f t="shared" si="30"/>
        <v>10805505</v>
      </c>
      <c r="K658" s="36">
        <f>K659+K661</f>
        <v>18397710</v>
      </c>
    </row>
    <row r="659" spans="1:11" ht="25.5" outlineLevel="7" x14ac:dyDescent="0.25">
      <c r="A659" s="5" t="s">
        <v>23</v>
      </c>
      <c r="B659" s="17" t="s">
        <v>448</v>
      </c>
      <c r="C659" s="17" t="s">
        <v>379</v>
      </c>
      <c r="D659" s="17" t="s">
        <v>492</v>
      </c>
      <c r="E659" s="17" t="s">
        <v>24</v>
      </c>
      <c r="F659" s="23">
        <v>132045</v>
      </c>
      <c r="G659" s="15"/>
      <c r="H659" s="16">
        <f t="shared" si="29"/>
        <v>135000</v>
      </c>
      <c r="I659" s="36">
        <f>I660</f>
        <v>267045</v>
      </c>
      <c r="J659" s="36">
        <f t="shared" si="30"/>
        <v>121677.78000000003</v>
      </c>
      <c r="K659" s="36">
        <f>K660</f>
        <v>388722.78</v>
      </c>
    </row>
    <row r="660" spans="1:11" ht="25.5" outlineLevel="7" x14ac:dyDescent="0.25">
      <c r="A660" s="5" t="s">
        <v>25</v>
      </c>
      <c r="B660" s="17" t="s">
        <v>448</v>
      </c>
      <c r="C660" s="17" t="s">
        <v>379</v>
      </c>
      <c r="D660" s="17" t="s">
        <v>492</v>
      </c>
      <c r="E660" s="17" t="s">
        <v>26</v>
      </c>
      <c r="F660" s="23">
        <v>132045</v>
      </c>
      <c r="G660" s="15"/>
      <c r="H660" s="16">
        <f t="shared" si="29"/>
        <v>135000</v>
      </c>
      <c r="I660" s="36">
        <v>267045</v>
      </c>
      <c r="J660" s="36">
        <f t="shared" si="30"/>
        <v>121677.78000000003</v>
      </c>
      <c r="K660" s="36">
        <v>388722.78</v>
      </c>
    </row>
    <row r="661" spans="1:11" outlineLevel="7" x14ac:dyDescent="0.25">
      <c r="A661" s="5" t="s">
        <v>61</v>
      </c>
      <c r="B661" s="17" t="s">
        <v>448</v>
      </c>
      <c r="C661" s="17" t="s">
        <v>379</v>
      </c>
      <c r="D661" s="17" t="s">
        <v>492</v>
      </c>
      <c r="E661" s="17" t="s">
        <v>62</v>
      </c>
      <c r="F661" s="23">
        <v>7460160</v>
      </c>
      <c r="G661" s="15"/>
      <c r="H661" s="16">
        <f t="shared" ref="H661:H728" si="31">I661-F661</f>
        <v>-135000</v>
      </c>
      <c r="I661" s="36">
        <f>I662</f>
        <v>7325160</v>
      </c>
      <c r="J661" s="36">
        <f t="shared" si="30"/>
        <v>10683827.219999999</v>
      </c>
      <c r="K661" s="36">
        <f>K662</f>
        <v>18008987.219999999</v>
      </c>
    </row>
    <row r="662" spans="1:11" ht="25.5" outlineLevel="7" x14ac:dyDescent="0.25">
      <c r="A662" s="5" t="s">
        <v>459</v>
      </c>
      <c r="B662" s="17" t="s">
        <v>448</v>
      </c>
      <c r="C662" s="17" t="s">
        <v>379</v>
      </c>
      <c r="D662" s="17" t="s">
        <v>492</v>
      </c>
      <c r="E662" s="17" t="s">
        <v>460</v>
      </c>
      <c r="F662" s="23">
        <v>7460160</v>
      </c>
      <c r="G662" s="15"/>
      <c r="H662" s="16">
        <f t="shared" si="31"/>
        <v>-135000</v>
      </c>
      <c r="I662" s="36">
        <v>7325160</v>
      </c>
      <c r="J662" s="36">
        <f t="shared" si="30"/>
        <v>10683827.219999999</v>
      </c>
      <c r="K662" s="36">
        <v>18008987.219999999</v>
      </c>
    </row>
    <row r="663" spans="1:11" ht="63.75" outlineLevel="5" x14ac:dyDescent="0.25">
      <c r="A663" s="5" t="s">
        <v>493</v>
      </c>
      <c r="B663" s="17" t="s">
        <v>448</v>
      </c>
      <c r="C663" s="17" t="s">
        <v>379</v>
      </c>
      <c r="D663" s="17" t="s">
        <v>494</v>
      </c>
      <c r="E663" s="17"/>
      <c r="F663" s="23">
        <v>30000</v>
      </c>
      <c r="G663" s="15"/>
      <c r="H663" s="16">
        <f t="shared" si="31"/>
        <v>0</v>
      </c>
      <c r="I663" s="36">
        <f>I664</f>
        <v>30000</v>
      </c>
      <c r="J663" s="36">
        <f t="shared" si="30"/>
        <v>0</v>
      </c>
      <c r="K663" s="36">
        <f>K664</f>
        <v>30000</v>
      </c>
    </row>
    <row r="664" spans="1:11" ht="63.75" outlineLevel="6" x14ac:dyDescent="0.25">
      <c r="A664" s="5" t="s">
        <v>495</v>
      </c>
      <c r="B664" s="17" t="s">
        <v>448</v>
      </c>
      <c r="C664" s="17" t="s">
        <v>379</v>
      </c>
      <c r="D664" s="17" t="s">
        <v>496</v>
      </c>
      <c r="E664" s="17"/>
      <c r="F664" s="23">
        <v>30000</v>
      </c>
      <c r="G664" s="15"/>
      <c r="H664" s="16">
        <f t="shared" si="31"/>
        <v>0</v>
      </c>
      <c r="I664" s="36">
        <f>I665</f>
        <v>30000</v>
      </c>
      <c r="J664" s="36">
        <f t="shared" si="30"/>
        <v>0</v>
      </c>
      <c r="K664" s="36">
        <f>K665</f>
        <v>30000</v>
      </c>
    </row>
    <row r="665" spans="1:11" outlineLevel="7" x14ac:dyDescent="0.25">
      <c r="A665" s="5" t="s">
        <v>61</v>
      </c>
      <c r="B665" s="17" t="s">
        <v>448</v>
      </c>
      <c r="C665" s="17" t="s">
        <v>379</v>
      </c>
      <c r="D665" s="17" t="s">
        <v>496</v>
      </c>
      <c r="E665" s="17" t="s">
        <v>62</v>
      </c>
      <c r="F665" s="23">
        <v>30000</v>
      </c>
      <c r="G665" s="15"/>
      <c r="H665" s="16">
        <f t="shared" si="31"/>
        <v>0</v>
      </c>
      <c r="I665" s="36">
        <f>I666</f>
        <v>30000</v>
      </c>
      <c r="J665" s="36">
        <f t="shared" si="30"/>
        <v>0</v>
      </c>
      <c r="K665" s="36">
        <f>K666</f>
        <v>30000</v>
      </c>
    </row>
    <row r="666" spans="1:11" ht="25.5" outlineLevel="7" x14ac:dyDescent="0.25">
      <c r="A666" s="5" t="s">
        <v>388</v>
      </c>
      <c r="B666" s="17" t="s">
        <v>448</v>
      </c>
      <c r="C666" s="17" t="s">
        <v>379</v>
      </c>
      <c r="D666" s="17" t="s">
        <v>496</v>
      </c>
      <c r="E666" s="17" t="s">
        <v>389</v>
      </c>
      <c r="F666" s="23">
        <v>30000</v>
      </c>
      <c r="G666" s="15"/>
      <c r="H666" s="16">
        <f t="shared" si="31"/>
        <v>0</v>
      </c>
      <c r="I666" s="36">
        <v>30000</v>
      </c>
      <c r="J666" s="36">
        <f t="shared" si="30"/>
        <v>0</v>
      </c>
      <c r="K666" s="36">
        <v>30000</v>
      </c>
    </row>
    <row r="667" spans="1:11" ht="25.5" outlineLevel="5" x14ac:dyDescent="0.25">
      <c r="A667" s="5" t="s">
        <v>497</v>
      </c>
      <c r="B667" s="17" t="s">
        <v>448</v>
      </c>
      <c r="C667" s="17" t="s">
        <v>379</v>
      </c>
      <c r="D667" s="17" t="s">
        <v>498</v>
      </c>
      <c r="E667" s="17"/>
      <c r="F667" s="23">
        <v>22000842</v>
      </c>
      <c r="G667" s="15"/>
      <c r="H667" s="16">
        <f t="shared" si="31"/>
        <v>0</v>
      </c>
      <c r="I667" s="36">
        <f>I668</f>
        <v>22000842</v>
      </c>
      <c r="J667" s="36">
        <f t="shared" si="30"/>
        <v>3497107</v>
      </c>
      <c r="K667" s="36">
        <f>K668</f>
        <v>25497949</v>
      </c>
    </row>
    <row r="668" spans="1:11" ht="25.5" outlineLevel="6" x14ac:dyDescent="0.25">
      <c r="A668" s="5" t="s">
        <v>499</v>
      </c>
      <c r="B668" s="17" t="s">
        <v>448</v>
      </c>
      <c r="C668" s="17" t="s">
        <v>379</v>
      </c>
      <c r="D668" s="17" t="s">
        <v>500</v>
      </c>
      <c r="E668" s="17"/>
      <c r="F668" s="23">
        <v>22000842</v>
      </c>
      <c r="G668" s="15"/>
      <c r="H668" s="16">
        <f t="shared" si="31"/>
        <v>0</v>
      </c>
      <c r="I668" s="36">
        <f>I669+I671</f>
        <v>22000842</v>
      </c>
      <c r="J668" s="36">
        <f t="shared" si="30"/>
        <v>3497107</v>
      </c>
      <c r="K668" s="36">
        <f>K669+K671</f>
        <v>25497949</v>
      </c>
    </row>
    <row r="669" spans="1:11" ht="25.5" outlineLevel="7" x14ac:dyDescent="0.25">
      <c r="A669" s="5" t="s">
        <v>23</v>
      </c>
      <c r="B669" s="17" t="s">
        <v>448</v>
      </c>
      <c r="C669" s="17" t="s">
        <v>379</v>
      </c>
      <c r="D669" s="17" t="s">
        <v>500</v>
      </c>
      <c r="E669" s="17" t="s">
        <v>24</v>
      </c>
      <c r="F669" s="23">
        <v>382642</v>
      </c>
      <c r="G669" s="15"/>
      <c r="H669" s="16">
        <f t="shared" si="31"/>
        <v>0</v>
      </c>
      <c r="I669" s="36">
        <f>I670</f>
        <v>382642</v>
      </c>
      <c r="J669" s="36">
        <f t="shared" si="30"/>
        <v>-154142</v>
      </c>
      <c r="K669" s="36">
        <f>K670</f>
        <v>228500</v>
      </c>
    </row>
    <row r="670" spans="1:11" ht="25.5" outlineLevel="7" x14ac:dyDescent="0.25">
      <c r="A670" s="5" t="s">
        <v>25</v>
      </c>
      <c r="B670" s="17" t="s">
        <v>448</v>
      </c>
      <c r="C670" s="17" t="s">
        <v>379</v>
      </c>
      <c r="D670" s="17" t="s">
        <v>500</v>
      </c>
      <c r="E670" s="17" t="s">
        <v>26</v>
      </c>
      <c r="F670" s="23">
        <v>382642</v>
      </c>
      <c r="G670" s="15"/>
      <c r="H670" s="16">
        <f t="shared" si="31"/>
        <v>0</v>
      </c>
      <c r="I670" s="36">
        <v>382642</v>
      </c>
      <c r="J670" s="36">
        <f t="shared" si="30"/>
        <v>-154142</v>
      </c>
      <c r="K670" s="36">
        <v>228500</v>
      </c>
    </row>
    <row r="671" spans="1:11" outlineLevel="7" x14ac:dyDescent="0.25">
      <c r="A671" s="5" t="s">
        <v>61</v>
      </c>
      <c r="B671" s="17" t="s">
        <v>448</v>
      </c>
      <c r="C671" s="17" t="s">
        <v>379</v>
      </c>
      <c r="D671" s="17" t="s">
        <v>500</v>
      </c>
      <c r="E671" s="17" t="s">
        <v>62</v>
      </c>
      <c r="F671" s="23">
        <v>21618200</v>
      </c>
      <c r="G671" s="15"/>
      <c r="H671" s="16">
        <f t="shared" si="31"/>
        <v>0</v>
      </c>
      <c r="I671" s="36">
        <f>I672</f>
        <v>21618200</v>
      </c>
      <c r="J671" s="36">
        <f t="shared" si="30"/>
        <v>3651249</v>
      </c>
      <c r="K671" s="36">
        <f>K672</f>
        <v>25269449</v>
      </c>
    </row>
    <row r="672" spans="1:11" ht="25.5" outlineLevel="7" x14ac:dyDescent="0.25">
      <c r="A672" s="5" t="s">
        <v>459</v>
      </c>
      <c r="B672" s="17" t="s">
        <v>448</v>
      </c>
      <c r="C672" s="17" t="s">
        <v>379</v>
      </c>
      <c r="D672" s="17" t="s">
        <v>500</v>
      </c>
      <c r="E672" s="17" t="s">
        <v>460</v>
      </c>
      <c r="F672" s="23">
        <v>21618200</v>
      </c>
      <c r="G672" s="15"/>
      <c r="H672" s="16">
        <f t="shared" si="31"/>
        <v>0</v>
      </c>
      <c r="I672" s="36">
        <v>21618200</v>
      </c>
      <c r="J672" s="36">
        <f t="shared" si="30"/>
        <v>3651249</v>
      </c>
      <c r="K672" s="36">
        <v>25269449</v>
      </c>
    </row>
    <row r="673" spans="1:11" outlineLevel="2" x14ac:dyDescent="0.25">
      <c r="A673" s="5" t="s">
        <v>390</v>
      </c>
      <c r="B673" s="17" t="s">
        <v>448</v>
      </c>
      <c r="C673" s="17" t="s">
        <v>391</v>
      </c>
      <c r="D673" s="17"/>
      <c r="E673" s="17"/>
      <c r="F673" s="23">
        <v>43257706</v>
      </c>
      <c r="G673" s="15"/>
      <c r="H673" s="16">
        <f t="shared" si="31"/>
        <v>0</v>
      </c>
      <c r="I673" s="36">
        <f>I674</f>
        <v>43257706</v>
      </c>
      <c r="J673" s="36">
        <f t="shared" si="30"/>
        <v>-20064797</v>
      </c>
      <c r="K673" s="36">
        <f>K674</f>
        <v>23192909</v>
      </c>
    </row>
    <row r="674" spans="1:11" ht="25.5" outlineLevel="3" x14ac:dyDescent="0.25">
      <c r="A674" s="5" t="s">
        <v>485</v>
      </c>
      <c r="B674" s="17" t="s">
        <v>448</v>
      </c>
      <c r="C674" s="17" t="s">
        <v>391</v>
      </c>
      <c r="D674" s="17" t="s">
        <v>486</v>
      </c>
      <c r="E674" s="17"/>
      <c r="F674" s="23">
        <v>43257706</v>
      </c>
      <c r="G674" s="15"/>
      <c r="H674" s="16">
        <f t="shared" si="31"/>
        <v>0</v>
      </c>
      <c r="I674" s="36">
        <f>I675</f>
        <v>43257706</v>
      </c>
      <c r="J674" s="36">
        <f t="shared" si="30"/>
        <v>-20064797</v>
      </c>
      <c r="K674" s="36">
        <f>K675</f>
        <v>23192909</v>
      </c>
    </row>
    <row r="675" spans="1:11" ht="25.5" outlineLevel="4" x14ac:dyDescent="0.25">
      <c r="A675" s="5" t="s">
        <v>487</v>
      </c>
      <c r="B675" s="17" t="s">
        <v>448</v>
      </c>
      <c r="C675" s="17" t="s">
        <v>391</v>
      </c>
      <c r="D675" s="17" t="s">
        <v>488</v>
      </c>
      <c r="E675" s="17"/>
      <c r="F675" s="23">
        <v>43257706</v>
      </c>
      <c r="G675" s="15"/>
      <c r="H675" s="16">
        <f t="shared" si="31"/>
        <v>0</v>
      </c>
      <c r="I675" s="36">
        <f>I676</f>
        <v>43257706</v>
      </c>
      <c r="J675" s="36">
        <f t="shared" si="30"/>
        <v>-20064797</v>
      </c>
      <c r="K675" s="36">
        <f>K676</f>
        <v>23192909</v>
      </c>
    </row>
    <row r="676" spans="1:11" ht="25.5" outlineLevel="5" x14ac:dyDescent="0.25">
      <c r="A676" s="5" t="s">
        <v>497</v>
      </c>
      <c r="B676" s="17" t="s">
        <v>448</v>
      </c>
      <c r="C676" s="17" t="s">
        <v>391</v>
      </c>
      <c r="D676" s="17" t="s">
        <v>498</v>
      </c>
      <c r="E676" s="17"/>
      <c r="F676" s="23">
        <v>43257706</v>
      </c>
      <c r="G676" s="15"/>
      <c r="H676" s="16">
        <f t="shared" si="31"/>
        <v>0</v>
      </c>
      <c r="I676" s="36">
        <f>I677+I680</f>
        <v>43257706</v>
      </c>
      <c r="J676" s="36">
        <f t="shared" si="30"/>
        <v>-20064797</v>
      </c>
      <c r="K676" s="36">
        <f>K677+K680</f>
        <v>23192909</v>
      </c>
    </row>
    <row r="677" spans="1:11" ht="51" outlineLevel="6" x14ac:dyDescent="0.25">
      <c r="A677" s="5" t="s">
        <v>501</v>
      </c>
      <c r="B677" s="17" t="s">
        <v>448</v>
      </c>
      <c r="C677" s="17" t="s">
        <v>391</v>
      </c>
      <c r="D677" s="17" t="s">
        <v>502</v>
      </c>
      <c r="E677" s="17"/>
      <c r="F677" s="23">
        <v>40612500</v>
      </c>
      <c r="G677" s="15"/>
      <c r="H677" s="16">
        <f t="shared" si="31"/>
        <v>0</v>
      </c>
      <c r="I677" s="36">
        <f>I678</f>
        <v>40612500</v>
      </c>
      <c r="J677" s="36">
        <f t="shared" si="30"/>
        <v>-18130166</v>
      </c>
      <c r="K677" s="36">
        <f>K678</f>
        <v>22482334</v>
      </c>
    </row>
    <row r="678" spans="1:11" outlineLevel="7" x14ac:dyDescent="0.25">
      <c r="A678" s="5" t="s">
        <v>61</v>
      </c>
      <c r="B678" s="17" t="s">
        <v>448</v>
      </c>
      <c r="C678" s="17" t="s">
        <v>391</v>
      </c>
      <c r="D678" s="17" t="s">
        <v>502</v>
      </c>
      <c r="E678" s="17" t="s">
        <v>62</v>
      </c>
      <c r="F678" s="23">
        <v>40612500</v>
      </c>
      <c r="G678" s="15"/>
      <c r="H678" s="16">
        <f t="shared" si="31"/>
        <v>0</v>
      </c>
      <c r="I678" s="36">
        <f>I679</f>
        <v>40612500</v>
      </c>
      <c r="J678" s="36">
        <f t="shared" si="30"/>
        <v>-18130166</v>
      </c>
      <c r="K678" s="36">
        <f>K679</f>
        <v>22482334</v>
      </c>
    </row>
    <row r="679" spans="1:11" ht="25.5" outlineLevel="7" x14ac:dyDescent="0.25">
      <c r="A679" s="5" t="s">
        <v>459</v>
      </c>
      <c r="B679" s="17" t="s">
        <v>448</v>
      </c>
      <c r="C679" s="17" t="s">
        <v>391</v>
      </c>
      <c r="D679" s="17" t="s">
        <v>502</v>
      </c>
      <c r="E679" s="17" t="s">
        <v>460</v>
      </c>
      <c r="F679" s="23">
        <v>40612500</v>
      </c>
      <c r="G679" s="15"/>
      <c r="H679" s="16">
        <f t="shared" si="31"/>
        <v>0</v>
      </c>
      <c r="I679" s="36">
        <v>40612500</v>
      </c>
      <c r="J679" s="36">
        <f t="shared" si="30"/>
        <v>-18130166</v>
      </c>
      <c r="K679" s="36">
        <v>22482334</v>
      </c>
    </row>
    <row r="680" spans="1:11" ht="63.75" outlineLevel="6" x14ac:dyDescent="0.25">
      <c r="A680" s="5" t="s">
        <v>503</v>
      </c>
      <c r="B680" s="17" t="s">
        <v>448</v>
      </c>
      <c r="C680" s="17" t="s">
        <v>391</v>
      </c>
      <c r="D680" s="17" t="s">
        <v>504</v>
      </c>
      <c r="E680" s="17"/>
      <c r="F680" s="23">
        <v>2645206</v>
      </c>
      <c r="G680" s="15"/>
      <c r="H680" s="16">
        <f t="shared" si="31"/>
        <v>0</v>
      </c>
      <c r="I680" s="36">
        <f>I681</f>
        <v>2645206</v>
      </c>
      <c r="J680" s="36">
        <f t="shared" si="30"/>
        <v>-1934631</v>
      </c>
      <c r="K680" s="36">
        <f>K681</f>
        <v>710575</v>
      </c>
    </row>
    <row r="681" spans="1:11" outlineLevel="7" x14ac:dyDescent="0.25">
      <c r="A681" s="5" t="s">
        <v>61</v>
      </c>
      <c r="B681" s="17" t="s">
        <v>448</v>
      </c>
      <c r="C681" s="17" t="s">
        <v>391</v>
      </c>
      <c r="D681" s="17" t="s">
        <v>504</v>
      </c>
      <c r="E681" s="17" t="s">
        <v>62</v>
      </c>
      <c r="F681" s="23">
        <v>2645206</v>
      </c>
      <c r="G681" s="15"/>
      <c r="H681" s="16">
        <f t="shared" si="31"/>
        <v>0</v>
      </c>
      <c r="I681" s="36">
        <f>I682</f>
        <v>2645206</v>
      </c>
      <c r="J681" s="36">
        <f t="shared" si="30"/>
        <v>-1934631</v>
      </c>
      <c r="K681" s="36">
        <f>K682</f>
        <v>710575</v>
      </c>
    </row>
    <row r="682" spans="1:11" ht="25.5" outlineLevel="7" x14ac:dyDescent="0.25">
      <c r="A682" s="5" t="s">
        <v>459</v>
      </c>
      <c r="B682" s="17" t="s">
        <v>448</v>
      </c>
      <c r="C682" s="17" t="s">
        <v>391</v>
      </c>
      <c r="D682" s="17" t="s">
        <v>504</v>
      </c>
      <c r="E682" s="17" t="s">
        <v>460</v>
      </c>
      <c r="F682" s="23">
        <v>2645206</v>
      </c>
      <c r="G682" s="15"/>
      <c r="H682" s="16">
        <f t="shared" si="31"/>
        <v>0</v>
      </c>
      <c r="I682" s="36">
        <v>2645206</v>
      </c>
      <c r="J682" s="36">
        <f t="shared" si="30"/>
        <v>-1934631</v>
      </c>
      <c r="K682" s="36">
        <v>710575</v>
      </c>
    </row>
    <row r="683" spans="1:11" outlineLevel="2" x14ac:dyDescent="0.25">
      <c r="A683" s="5" t="s">
        <v>398</v>
      </c>
      <c r="B683" s="17" t="s">
        <v>448</v>
      </c>
      <c r="C683" s="17" t="s">
        <v>399</v>
      </c>
      <c r="D683" s="17"/>
      <c r="E683" s="17"/>
      <c r="F683" s="23">
        <v>33130759</v>
      </c>
      <c r="G683" s="15"/>
      <c r="H683" s="16">
        <f t="shared" si="31"/>
        <v>-31884860</v>
      </c>
      <c r="I683" s="36">
        <f>I684+I713</f>
        <v>1245899</v>
      </c>
      <c r="J683" s="36">
        <f t="shared" si="30"/>
        <v>34550434.689999998</v>
      </c>
      <c r="K683" s="36">
        <f>K684+K717</f>
        <v>35796333.689999998</v>
      </c>
    </row>
    <row r="684" spans="1:11" ht="25.5" outlineLevel="3" x14ac:dyDescent="0.25">
      <c r="A684" s="5" t="s">
        <v>400</v>
      </c>
      <c r="B684" s="17" t="s">
        <v>448</v>
      </c>
      <c r="C684" s="17" t="s">
        <v>399</v>
      </c>
      <c r="D684" s="17" t="s">
        <v>401</v>
      </c>
      <c r="E684" s="17"/>
      <c r="F684" s="23">
        <v>32640759</v>
      </c>
      <c r="G684" s="15"/>
      <c r="H684" s="16">
        <f t="shared" si="31"/>
        <v>-31545700</v>
      </c>
      <c r="I684" s="36">
        <f>I685+I691</f>
        <v>1095059</v>
      </c>
      <c r="J684" s="36">
        <f t="shared" si="30"/>
        <v>34211274.689999998</v>
      </c>
      <c r="K684" s="36">
        <f>K685+K695+K691</f>
        <v>35306333.689999998</v>
      </c>
    </row>
    <row r="685" spans="1:11" ht="25.5" outlineLevel="5" x14ac:dyDescent="0.25">
      <c r="A685" s="5" t="s">
        <v>505</v>
      </c>
      <c r="B685" s="17" t="s">
        <v>448</v>
      </c>
      <c r="C685" s="17" t="s">
        <v>399</v>
      </c>
      <c r="D685" s="17" t="s">
        <v>506</v>
      </c>
      <c r="E685" s="17"/>
      <c r="F685" s="23">
        <v>1095059</v>
      </c>
      <c r="G685" s="15"/>
      <c r="H685" s="16">
        <f t="shared" si="31"/>
        <v>0</v>
      </c>
      <c r="I685" s="36">
        <f>I686</f>
        <v>1095059</v>
      </c>
      <c r="J685" s="36">
        <f t="shared" si="30"/>
        <v>3914.6899999999441</v>
      </c>
      <c r="K685" s="36">
        <f>K686</f>
        <v>1098973.69</v>
      </c>
    </row>
    <row r="686" spans="1:11" outlineLevel="6" x14ac:dyDescent="0.25">
      <c r="A686" s="5" t="s">
        <v>17</v>
      </c>
      <c r="B686" s="17" t="s">
        <v>448</v>
      </c>
      <c r="C686" s="17" t="s">
        <v>399</v>
      </c>
      <c r="D686" s="17" t="s">
        <v>507</v>
      </c>
      <c r="E686" s="17"/>
      <c r="F686" s="23">
        <v>1095059</v>
      </c>
      <c r="G686" s="15"/>
      <c r="H686" s="16">
        <f t="shared" si="31"/>
        <v>0</v>
      </c>
      <c r="I686" s="36">
        <f>I687+I689</f>
        <v>1095059</v>
      </c>
      <c r="J686" s="36">
        <f t="shared" si="30"/>
        <v>3914.6899999999441</v>
      </c>
      <c r="K686" s="36">
        <f>K687+K689</f>
        <v>1098973.69</v>
      </c>
    </row>
    <row r="687" spans="1:11" ht="63.75" outlineLevel="7" x14ac:dyDescent="0.25">
      <c r="A687" s="5" t="s">
        <v>19</v>
      </c>
      <c r="B687" s="17" t="s">
        <v>448</v>
      </c>
      <c r="C687" s="17" t="s">
        <v>399</v>
      </c>
      <c r="D687" s="17" t="s">
        <v>507</v>
      </c>
      <c r="E687" s="17" t="s">
        <v>20</v>
      </c>
      <c r="F687" s="23">
        <v>944000</v>
      </c>
      <c r="G687" s="15"/>
      <c r="H687" s="16">
        <f t="shared" si="31"/>
        <v>141059</v>
      </c>
      <c r="I687" s="36">
        <f>I688</f>
        <v>1085059</v>
      </c>
      <c r="J687" s="36">
        <f t="shared" si="30"/>
        <v>3914.6899999999441</v>
      </c>
      <c r="K687" s="36">
        <f>K688</f>
        <v>1088973.69</v>
      </c>
    </row>
    <row r="688" spans="1:11" ht="25.5" outlineLevel="7" x14ac:dyDescent="0.25">
      <c r="A688" s="5" t="s">
        <v>21</v>
      </c>
      <c r="B688" s="17" t="s">
        <v>448</v>
      </c>
      <c r="C688" s="17" t="s">
        <v>399</v>
      </c>
      <c r="D688" s="17" t="s">
        <v>507</v>
      </c>
      <c r="E688" s="17" t="s">
        <v>22</v>
      </c>
      <c r="F688" s="23">
        <v>944000</v>
      </c>
      <c r="G688" s="15"/>
      <c r="H688" s="16">
        <f t="shared" si="31"/>
        <v>141059</v>
      </c>
      <c r="I688" s="36">
        <v>1085059</v>
      </c>
      <c r="J688" s="36">
        <f t="shared" si="30"/>
        <v>3914.6899999999441</v>
      </c>
      <c r="K688" s="36">
        <v>1088973.69</v>
      </c>
    </row>
    <row r="689" spans="1:11" ht="25.5" outlineLevel="7" x14ac:dyDescent="0.25">
      <c r="A689" s="5" t="s">
        <v>23</v>
      </c>
      <c r="B689" s="17" t="s">
        <v>448</v>
      </c>
      <c r="C689" s="17" t="s">
        <v>399</v>
      </c>
      <c r="D689" s="17" t="s">
        <v>507</v>
      </c>
      <c r="E689" s="17" t="s">
        <v>24</v>
      </c>
      <c r="F689" s="23">
        <v>151059</v>
      </c>
      <c r="G689" s="15"/>
      <c r="H689" s="16">
        <f t="shared" si="31"/>
        <v>-141059</v>
      </c>
      <c r="I689" s="36">
        <f>I690</f>
        <v>10000</v>
      </c>
      <c r="J689" s="36">
        <f t="shared" si="30"/>
        <v>0</v>
      </c>
      <c r="K689" s="36">
        <f>K690</f>
        <v>10000</v>
      </c>
    </row>
    <row r="690" spans="1:11" ht="25.5" outlineLevel="7" x14ac:dyDescent="0.25">
      <c r="A690" s="5" t="s">
        <v>25</v>
      </c>
      <c r="B690" s="17" t="s">
        <v>448</v>
      </c>
      <c r="C690" s="17" t="s">
        <v>399</v>
      </c>
      <c r="D690" s="17" t="s">
        <v>507</v>
      </c>
      <c r="E690" s="17" t="s">
        <v>26</v>
      </c>
      <c r="F690" s="23">
        <v>151059</v>
      </c>
      <c r="G690" s="15"/>
      <c r="H690" s="16">
        <f t="shared" si="31"/>
        <v>-141059</v>
      </c>
      <c r="I690" s="36">
        <v>10000</v>
      </c>
      <c r="J690" s="36">
        <f t="shared" si="30"/>
        <v>0</v>
      </c>
      <c r="K690" s="36">
        <v>10000</v>
      </c>
    </row>
    <row r="691" spans="1:11" ht="25.5" outlineLevel="7" x14ac:dyDescent="0.25">
      <c r="A691" s="5" t="s">
        <v>777</v>
      </c>
      <c r="B691" s="17" t="s">
        <v>448</v>
      </c>
      <c r="C691" s="17" t="s">
        <v>399</v>
      </c>
      <c r="D691" s="17" t="s">
        <v>403</v>
      </c>
      <c r="E691" s="17"/>
      <c r="F691" s="23"/>
      <c r="G691" s="15"/>
      <c r="H691" s="16"/>
      <c r="I691" s="36">
        <v>0</v>
      </c>
      <c r="J691" s="36">
        <f t="shared" si="30"/>
        <v>20000</v>
      </c>
      <c r="K691" s="36">
        <f>K692</f>
        <v>20000</v>
      </c>
    </row>
    <row r="692" spans="1:11" ht="38.25" outlineLevel="7" x14ac:dyDescent="0.25">
      <c r="A692" s="5" t="s">
        <v>404</v>
      </c>
      <c r="B692" s="17" t="s">
        <v>448</v>
      </c>
      <c r="C692" s="17" t="s">
        <v>399</v>
      </c>
      <c r="D692" s="17" t="s">
        <v>405</v>
      </c>
      <c r="E692" s="17"/>
      <c r="F692" s="23"/>
      <c r="G692" s="15"/>
      <c r="H692" s="16"/>
      <c r="I692" s="36">
        <v>0</v>
      </c>
      <c r="J692" s="36">
        <f t="shared" si="30"/>
        <v>20000</v>
      </c>
      <c r="K692" s="36">
        <f>K693</f>
        <v>20000</v>
      </c>
    </row>
    <row r="693" spans="1:11" outlineLevel="7" x14ac:dyDescent="0.25">
      <c r="A693" s="5" t="s">
        <v>61</v>
      </c>
      <c r="B693" s="17" t="s">
        <v>448</v>
      </c>
      <c r="C693" s="17" t="s">
        <v>399</v>
      </c>
      <c r="D693" s="17" t="s">
        <v>405</v>
      </c>
      <c r="E693" s="17" t="s">
        <v>62</v>
      </c>
      <c r="F693" s="23"/>
      <c r="G693" s="15"/>
      <c r="H693" s="16"/>
      <c r="I693" s="36">
        <v>0</v>
      </c>
      <c r="J693" s="36">
        <f t="shared" si="30"/>
        <v>20000</v>
      </c>
      <c r="K693" s="36">
        <f>K694</f>
        <v>20000</v>
      </c>
    </row>
    <row r="694" spans="1:11" ht="25.5" outlineLevel="7" x14ac:dyDescent="0.25">
      <c r="A694" s="5" t="s">
        <v>778</v>
      </c>
      <c r="B694" s="17" t="s">
        <v>448</v>
      </c>
      <c r="C694" s="17" t="s">
        <v>399</v>
      </c>
      <c r="D694" s="17" t="s">
        <v>405</v>
      </c>
      <c r="E694" s="17" t="s">
        <v>389</v>
      </c>
      <c r="F694" s="23"/>
      <c r="G694" s="15"/>
      <c r="H694" s="16"/>
      <c r="I694" s="36">
        <v>0</v>
      </c>
      <c r="J694" s="36">
        <f t="shared" si="30"/>
        <v>20000</v>
      </c>
      <c r="K694" s="36">
        <v>20000</v>
      </c>
    </row>
    <row r="695" spans="1:11" ht="25.5" outlineLevel="4" x14ac:dyDescent="0.25">
      <c r="A695" s="5" t="s">
        <v>406</v>
      </c>
      <c r="B695" s="17" t="s">
        <v>448</v>
      </c>
      <c r="C695" s="17" t="s">
        <v>399</v>
      </c>
      <c r="D695" s="17" t="s">
        <v>407</v>
      </c>
      <c r="E695" s="17"/>
      <c r="F695" s="23">
        <v>31545700</v>
      </c>
      <c r="G695" s="15"/>
      <c r="H695" s="16">
        <f t="shared" si="31"/>
        <v>-250000</v>
      </c>
      <c r="I695" s="36">
        <f>I696+I705+I711</f>
        <v>31295700</v>
      </c>
      <c r="J695" s="36">
        <f t="shared" si="30"/>
        <v>2891660</v>
      </c>
      <c r="K695" s="36">
        <f>K696+K705+K711</f>
        <v>34187360</v>
      </c>
    </row>
    <row r="696" spans="1:11" ht="38.25" outlineLevel="5" x14ac:dyDescent="0.25">
      <c r="A696" s="5" t="s">
        <v>455</v>
      </c>
      <c r="B696" s="17" t="s">
        <v>448</v>
      </c>
      <c r="C696" s="17" t="s">
        <v>399</v>
      </c>
      <c r="D696" s="17" t="s">
        <v>456</v>
      </c>
      <c r="E696" s="17"/>
      <c r="F696" s="23">
        <v>15382065</v>
      </c>
      <c r="G696" s="15"/>
      <c r="H696" s="16">
        <f t="shared" si="31"/>
        <v>-250000</v>
      </c>
      <c r="I696" s="36">
        <f>I697+I702</f>
        <v>15132065</v>
      </c>
      <c r="J696" s="36">
        <f t="shared" si="30"/>
        <v>2020000</v>
      </c>
      <c r="K696" s="36">
        <f>K697+K702</f>
        <v>17152065</v>
      </c>
    </row>
    <row r="697" spans="1:11" ht="25.5" outlineLevel="6" x14ac:dyDescent="0.25">
      <c r="A697" s="5" t="s">
        <v>508</v>
      </c>
      <c r="B697" s="17" t="s">
        <v>448</v>
      </c>
      <c r="C697" s="17" t="s">
        <v>399</v>
      </c>
      <c r="D697" s="17" t="s">
        <v>509</v>
      </c>
      <c r="E697" s="17"/>
      <c r="F697" s="23">
        <v>480546</v>
      </c>
      <c r="G697" s="15"/>
      <c r="H697" s="16">
        <f t="shared" si="31"/>
        <v>-250000</v>
      </c>
      <c r="I697" s="36">
        <f>I698+I700</f>
        <v>230546</v>
      </c>
      <c r="J697" s="36">
        <f t="shared" si="30"/>
        <v>-80000</v>
      </c>
      <c r="K697" s="36">
        <f>K698+K700</f>
        <v>150546</v>
      </c>
    </row>
    <row r="698" spans="1:11" ht="25.5" outlineLevel="7" x14ac:dyDescent="0.25">
      <c r="A698" s="5" t="s">
        <v>23</v>
      </c>
      <c r="B698" s="17" t="s">
        <v>448</v>
      </c>
      <c r="C698" s="17" t="s">
        <v>399</v>
      </c>
      <c r="D698" s="17" t="s">
        <v>509</v>
      </c>
      <c r="E698" s="17" t="s">
        <v>24</v>
      </c>
      <c r="F698" s="23">
        <v>8358</v>
      </c>
      <c r="G698" s="15"/>
      <c r="H698" s="16">
        <f t="shared" si="31"/>
        <v>0</v>
      </c>
      <c r="I698" s="36">
        <f>I699</f>
        <v>8358</v>
      </c>
      <c r="J698" s="36">
        <f t="shared" si="30"/>
        <v>0</v>
      </c>
      <c r="K698" s="36">
        <f>K699</f>
        <v>8358</v>
      </c>
    </row>
    <row r="699" spans="1:11" ht="25.5" outlineLevel="7" x14ac:dyDescent="0.25">
      <c r="A699" s="5" t="s">
        <v>25</v>
      </c>
      <c r="B699" s="17" t="s">
        <v>448</v>
      </c>
      <c r="C699" s="17" t="s">
        <v>399</v>
      </c>
      <c r="D699" s="17" t="s">
        <v>509</v>
      </c>
      <c r="E699" s="17" t="s">
        <v>26</v>
      </c>
      <c r="F699" s="23">
        <v>8358</v>
      </c>
      <c r="G699" s="15"/>
      <c r="H699" s="16">
        <f t="shared" si="31"/>
        <v>0</v>
      </c>
      <c r="I699" s="36">
        <v>8358</v>
      </c>
      <c r="J699" s="36">
        <f t="shared" si="30"/>
        <v>0</v>
      </c>
      <c r="K699" s="36">
        <v>8358</v>
      </c>
    </row>
    <row r="700" spans="1:11" outlineLevel="7" x14ac:dyDescent="0.25">
      <c r="A700" s="5" t="s">
        <v>61</v>
      </c>
      <c r="B700" s="17" t="s">
        <v>448</v>
      </c>
      <c r="C700" s="17" t="s">
        <v>399</v>
      </c>
      <c r="D700" s="17" t="s">
        <v>509</v>
      </c>
      <c r="E700" s="17" t="s">
        <v>62</v>
      </c>
      <c r="F700" s="23">
        <v>472188</v>
      </c>
      <c r="G700" s="15"/>
      <c r="H700" s="16">
        <f t="shared" si="31"/>
        <v>-250000</v>
      </c>
      <c r="I700" s="36">
        <f>I701</f>
        <v>222188</v>
      </c>
      <c r="J700" s="36">
        <f t="shared" si="30"/>
        <v>-80000</v>
      </c>
      <c r="K700" s="36">
        <f>K701</f>
        <v>142188</v>
      </c>
    </row>
    <row r="701" spans="1:11" ht="25.5" outlineLevel="7" x14ac:dyDescent="0.25">
      <c r="A701" s="5" t="s">
        <v>459</v>
      </c>
      <c r="B701" s="17" t="s">
        <v>448</v>
      </c>
      <c r="C701" s="17" t="s">
        <v>399</v>
      </c>
      <c r="D701" s="17" t="s">
        <v>509</v>
      </c>
      <c r="E701" s="17" t="s">
        <v>460</v>
      </c>
      <c r="F701" s="23">
        <v>472188</v>
      </c>
      <c r="G701" s="15"/>
      <c r="H701" s="16">
        <f t="shared" si="31"/>
        <v>-250000</v>
      </c>
      <c r="I701" s="36">
        <v>222188</v>
      </c>
      <c r="J701" s="36">
        <f t="shared" si="30"/>
        <v>-80000</v>
      </c>
      <c r="K701" s="36">
        <v>142188</v>
      </c>
    </row>
    <row r="702" spans="1:11" ht="38.25" outlineLevel="6" x14ac:dyDescent="0.25">
      <c r="A702" s="5" t="s">
        <v>510</v>
      </c>
      <c r="B702" s="17" t="s">
        <v>448</v>
      </c>
      <c r="C702" s="17" t="s">
        <v>399</v>
      </c>
      <c r="D702" s="17" t="s">
        <v>511</v>
      </c>
      <c r="E702" s="17"/>
      <c r="F702" s="23">
        <v>14901519</v>
      </c>
      <c r="G702" s="15"/>
      <c r="H702" s="16">
        <f t="shared" si="31"/>
        <v>0</v>
      </c>
      <c r="I702" s="36">
        <f>I703</f>
        <v>14901519</v>
      </c>
      <c r="J702" s="36">
        <f t="shared" si="30"/>
        <v>2100000</v>
      </c>
      <c r="K702" s="36">
        <f>K703</f>
        <v>17001519</v>
      </c>
    </row>
    <row r="703" spans="1:11" outlineLevel="7" x14ac:dyDescent="0.25">
      <c r="A703" s="5" t="s">
        <v>61</v>
      </c>
      <c r="B703" s="17" t="s">
        <v>448</v>
      </c>
      <c r="C703" s="17" t="s">
        <v>399</v>
      </c>
      <c r="D703" s="17" t="s">
        <v>511</v>
      </c>
      <c r="E703" s="17" t="s">
        <v>62</v>
      </c>
      <c r="F703" s="23">
        <v>14901519</v>
      </c>
      <c r="G703" s="15"/>
      <c r="H703" s="16">
        <f t="shared" si="31"/>
        <v>0</v>
      </c>
      <c r="I703" s="36">
        <f>I704</f>
        <v>14901519</v>
      </c>
      <c r="J703" s="36">
        <f t="shared" si="30"/>
        <v>2100000</v>
      </c>
      <c r="K703" s="36">
        <f>K704</f>
        <v>17001519</v>
      </c>
    </row>
    <row r="704" spans="1:11" ht="25.5" outlineLevel="7" x14ac:dyDescent="0.25">
      <c r="A704" s="5" t="s">
        <v>388</v>
      </c>
      <c r="B704" s="17" t="s">
        <v>448</v>
      </c>
      <c r="C704" s="17" t="s">
        <v>399</v>
      </c>
      <c r="D704" s="17" t="s">
        <v>511</v>
      </c>
      <c r="E704" s="17" t="s">
        <v>389</v>
      </c>
      <c r="F704" s="23">
        <v>14901519</v>
      </c>
      <c r="G704" s="15"/>
      <c r="H704" s="16">
        <f t="shared" si="31"/>
        <v>0</v>
      </c>
      <c r="I704" s="36">
        <v>14901519</v>
      </c>
      <c r="J704" s="36">
        <f t="shared" si="30"/>
        <v>2100000</v>
      </c>
      <c r="K704" s="36">
        <v>17001519</v>
      </c>
    </row>
    <row r="705" spans="1:11" ht="25.5" outlineLevel="5" x14ac:dyDescent="0.25">
      <c r="A705" s="5" t="s">
        <v>512</v>
      </c>
      <c r="B705" s="17" t="s">
        <v>448</v>
      </c>
      <c r="C705" s="17" t="s">
        <v>399</v>
      </c>
      <c r="D705" s="17" t="s">
        <v>513</v>
      </c>
      <c r="E705" s="17"/>
      <c r="F705" s="23">
        <v>15803635</v>
      </c>
      <c r="G705" s="15"/>
      <c r="H705" s="16">
        <f t="shared" si="31"/>
        <v>0</v>
      </c>
      <c r="I705" s="36">
        <f>I706</f>
        <v>15803635</v>
      </c>
      <c r="J705" s="36">
        <f t="shared" si="30"/>
        <v>900333</v>
      </c>
      <c r="K705" s="36">
        <f>K706</f>
        <v>16703968</v>
      </c>
    </row>
    <row r="706" spans="1:11" ht="25.5" outlineLevel="6" x14ac:dyDescent="0.25">
      <c r="A706" s="5" t="s">
        <v>514</v>
      </c>
      <c r="B706" s="17" t="s">
        <v>448</v>
      </c>
      <c r="C706" s="17" t="s">
        <v>399</v>
      </c>
      <c r="D706" s="17" t="s">
        <v>515</v>
      </c>
      <c r="E706" s="17"/>
      <c r="F706" s="23">
        <v>15803635</v>
      </c>
      <c r="G706" s="15"/>
      <c r="H706" s="16">
        <f t="shared" si="31"/>
        <v>0</v>
      </c>
      <c r="I706" s="36">
        <f>I707+I709</f>
        <v>15803635</v>
      </c>
      <c r="J706" s="36">
        <f t="shared" si="30"/>
        <v>900333</v>
      </c>
      <c r="K706" s="36">
        <f>K707+K709</f>
        <v>16703968</v>
      </c>
    </row>
    <row r="707" spans="1:11" ht="63.75" outlineLevel="7" x14ac:dyDescent="0.25">
      <c r="A707" s="5" t="s">
        <v>19</v>
      </c>
      <c r="B707" s="17" t="s">
        <v>448</v>
      </c>
      <c r="C707" s="17" t="s">
        <v>399</v>
      </c>
      <c r="D707" s="17" t="s">
        <v>515</v>
      </c>
      <c r="E707" s="17" t="s">
        <v>20</v>
      </c>
      <c r="F707" s="23">
        <v>13883419.15</v>
      </c>
      <c r="G707" s="15"/>
      <c r="H707" s="16">
        <f t="shared" si="31"/>
        <v>0</v>
      </c>
      <c r="I707" s="36">
        <f>I708</f>
        <v>13883419.15</v>
      </c>
      <c r="J707" s="36">
        <f t="shared" si="30"/>
        <v>900333</v>
      </c>
      <c r="K707" s="36">
        <f>K708</f>
        <v>14783752.15</v>
      </c>
    </row>
    <row r="708" spans="1:11" ht="25.5" outlineLevel="7" x14ac:dyDescent="0.25">
      <c r="A708" s="5" t="s">
        <v>21</v>
      </c>
      <c r="B708" s="17" t="s">
        <v>448</v>
      </c>
      <c r="C708" s="17" t="s">
        <v>399</v>
      </c>
      <c r="D708" s="17" t="s">
        <v>515</v>
      </c>
      <c r="E708" s="17" t="s">
        <v>22</v>
      </c>
      <c r="F708" s="23">
        <v>13883419.15</v>
      </c>
      <c r="G708" s="15"/>
      <c r="H708" s="16">
        <f t="shared" si="31"/>
        <v>0</v>
      </c>
      <c r="I708" s="36">
        <v>13883419.15</v>
      </c>
      <c r="J708" s="36">
        <f t="shared" si="30"/>
        <v>900333</v>
      </c>
      <c r="K708" s="36">
        <v>14783752.15</v>
      </c>
    </row>
    <row r="709" spans="1:11" ht="25.5" outlineLevel="7" x14ac:dyDescent="0.25">
      <c r="A709" s="5" t="s">
        <v>23</v>
      </c>
      <c r="B709" s="17" t="s">
        <v>448</v>
      </c>
      <c r="C709" s="17" t="s">
        <v>399</v>
      </c>
      <c r="D709" s="17" t="s">
        <v>515</v>
      </c>
      <c r="E709" s="17" t="s">
        <v>24</v>
      </c>
      <c r="F709" s="23">
        <v>1920215.85</v>
      </c>
      <c r="G709" s="15"/>
      <c r="H709" s="16">
        <f t="shared" si="31"/>
        <v>0</v>
      </c>
      <c r="I709" s="36">
        <f>I710</f>
        <v>1920215.85</v>
      </c>
      <c r="J709" s="36">
        <f t="shared" si="30"/>
        <v>0</v>
      </c>
      <c r="K709" s="36">
        <f>K710</f>
        <v>1920215.85</v>
      </c>
    </row>
    <row r="710" spans="1:11" ht="25.5" outlineLevel="7" x14ac:dyDescent="0.25">
      <c r="A710" s="5" t="s">
        <v>25</v>
      </c>
      <c r="B710" s="17" t="s">
        <v>448</v>
      </c>
      <c r="C710" s="17" t="s">
        <v>399</v>
      </c>
      <c r="D710" s="17" t="s">
        <v>515</v>
      </c>
      <c r="E710" s="17" t="s">
        <v>26</v>
      </c>
      <c r="F710" s="23">
        <v>1920215.85</v>
      </c>
      <c r="G710" s="15"/>
      <c r="H710" s="16">
        <f t="shared" si="31"/>
        <v>0</v>
      </c>
      <c r="I710" s="36">
        <v>1920215.85</v>
      </c>
      <c r="J710" s="36">
        <f t="shared" si="30"/>
        <v>0</v>
      </c>
      <c r="K710" s="36">
        <v>1920215.85</v>
      </c>
    </row>
    <row r="711" spans="1:11" ht="51" outlineLevel="5" x14ac:dyDescent="0.25">
      <c r="A711" s="5" t="s">
        <v>408</v>
      </c>
      <c r="B711" s="17" t="s">
        <v>448</v>
      </c>
      <c r="C711" s="17" t="s">
        <v>399</v>
      </c>
      <c r="D711" s="17" t="s">
        <v>409</v>
      </c>
      <c r="E711" s="17"/>
      <c r="F711" s="23">
        <v>360000</v>
      </c>
      <c r="G711" s="15"/>
      <c r="H711" s="16">
        <f t="shared" si="31"/>
        <v>0</v>
      </c>
      <c r="I711" s="36">
        <f>I712</f>
        <v>360000</v>
      </c>
      <c r="J711" s="36">
        <f t="shared" si="30"/>
        <v>-28673</v>
      </c>
      <c r="K711" s="36">
        <f>K712</f>
        <v>331327</v>
      </c>
    </row>
    <row r="712" spans="1:11" outlineLevel="6" x14ac:dyDescent="0.25">
      <c r="A712" s="5" t="s">
        <v>410</v>
      </c>
      <c r="B712" s="17" t="s">
        <v>448</v>
      </c>
      <c r="C712" s="17" t="s">
        <v>399</v>
      </c>
      <c r="D712" s="17" t="s">
        <v>411</v>
      </c>
      <c r="E712" s="17"/>
      <c r="F712" s="23">
        <v>360000</v>
      </c>
      <c r="G712" s="15"/>
      <c r="H712" s="16">
        <f t="shared" si="31"/>
        <v>0</v>
      </c>
      <c r="I712" s="36">
        <f>I713+I716</f>
        <v>360000</v>
      </c>
      <c r="J712" s="36">
        <f t="shared" si="30"/>
        <v>-28673</v>
      </c>
      <c r="K712" s="36">
        <f>K713+K716</f>
        <v>331327</v>
      </c>
    </row>
    <row r="713" spans="1:11" ht="25.5" outlineLevel="7" x14ac:dyDescent="0.25">
      <c r="A713" s="5" t="s">
        <v>23</v>
      </c>
      <c r="B713" s="17" t="s">
        <v>448</v>
      </c>
      <c r="C713" s="17" t="s">
        <v>399</v>
      </c>
      <c r="D713" s="17" t="s">
        <v>411</v>
      </c>
      <c r="E713" s="17" t="s">
        <v>24</v>
      </c>
      <c r="F713" s="23">
        <v>150840</v>
      </c>
      <c r="G713" s="15"/>
      <c r="H713" s="16">
        <f t="shared" si="31"/>
        <v>0</v>
      </c>
      <c r="I713" s="36">
        <f>I714</f>
        <v>150840</v>
      </c>
      <c r="J713" s="36">
        <f t="shared" si="30"/>
        <v>-300.39999999999418</v>
      </c>
      <c r="K713" s="36">
        <f>K714</f>
        <v>150539.6</v>
      </c>
    </row>
    <row r="714" spans="1:11" ht="25.5" outlineLevel="7" x14ac:dyDescent="0.25">
      <c r="A714" s="5" t="s">
        <v>25</v>
      </c>
      <c r="B714" s="17" t="s">
        <v>448</v>
      </c>
      <c r="C714" s="17" t="s">
        <v>399</v>
      </c>
      <c r="D714" s="17" t="s">
        <v>411</v>
      </c>
      <c r="E714" s="17" t="s">
        <v>26</v>
      </c>
      <c r="F714" s="23">
        <v>150840</v>
      </c>
      <c r="G714" s="15"/>
      <c r="H714" s="16">
        <f t="shared" si="31"/>
        <v>0</v>
      </c>
      <c r="I714" s="36">
        <v>150840</v>
      </c>
      <c r="J714" s="36">
        <f t="shared" ref="J714:J777" si="32">K714-I714</f>
        <v>-300.39999999999418</v>
      </c>
      <c r="K714" s="36">
        <v>150539.6</v>
      </c>
    </row>
    <row r="715" spans="1:11" outlineLevel="7" x14ac:dyDescent="0.25">
      <c r="A715" s="5" t="s">
        <v>61</v>
      </c>
      <c r="B715" s="17" t="s">
        <v>448</v>
      </c>
      <c r="C715" s="17" t="s">
        <v>399</v>
      </c>
      <c r="D715" s="17" t="s">
        <v>411</v>
      </c>
      <c r="E715" s="17" t="s">
        <v>62</v>
      </c>
      <c r="F715" s="23">
        <v>209160</v>
      </c>
      <c r="G715" s="15"/>
      <c r="H715" s="16">
        <f t="shared" si="31"/>
        <v>0</v>
      </c>
      <c r="I715" s="36">
        <f>I716</f>
        <v>209160</v>
      </c>
      <c r="J715" s="36">
        <f t="shared" si="32"/>
        <v>-28372.600000000006</v>
      </c>
      <c r="K715" s="36">
        <f>K716</f>
        <v>180787.4</v>
      </c>
    </row>
    <row r="716" spans="1:11" ht="25.5" outlineLevel="7" x14ac:dyDescent="0.25">
      <c r="A716" s="5" t="s">
        <v>388</v>
      </c>
      <c r="B716" s="17" t="s">
        <v>448</v>
      </c>
      <c r="C716" s="17" t="s">
        <v>399</v>
      </c>
      <c r="D716" s="17" t="s">
        <v>411</v>
      </c>
      <c r="E716" s="17" t="s">
        <v>389</v>
      </c>
      <c r="F716" s="23">
        <v>209160</v>
      </c>
      <c r="G716" s="15"/>
      <c r="H716" s="16">
        <f t="shared" si="31"/>
        <v>0</v>
      </c>
      <c r="I716" s="36">
        <v>209160</v>
      </c>
      <c r="J716" s="36">
        <f t="shared" si="32"/>
        <v>-28372.600000000006</v>
      </c>
      <c r="K716" s="36">
        <v>180787.4</v>
      </c>
    </row>
    <row r="717" spans="1:11" ht="25.5" outlineLevel="3" x14ac:dyDescent="0.25">
      <c r="A717" s="5" t="s">
        <v>485</v>
      </c>
      <c r="B717" s="17" t="s">
        <v>448</v>
      </c>
      <c r="C717" s="17" t="s">
        <v>399</v>
      </c>
      <c r="D717" s="17" t="s">
        <v>486</v>
      </c>
      <c r="E717" s="17"/>
      <c r="F717" s="23">
        <v>490000</v>
      </c>
      <c r="G717" s="15"/>
      <c r="H717" s="16">
        <f t="shared" si="31"/>
        <v>0</v>
      </c>
      <c r="I717" s="36">
        <f>I718</f>
        <v>490000</v>
      </c>
      <c r="J717" s="36">
        <f t="shared" si="32"/>
        <v>0</v>
      </c>
      <c r="K717" s="36">
        <f>K718</f>
        <v>490000</v>
      </c>
    </row>
    <row r="718" spans="1:11" ht="25.5" outlineLevel="4" x14ac:dyDescent="0.25">
      <c r="A718" s="5" t="s">
        <v>487</v>
      </c>
      <c r="B718" s="17" t="s">
        <v>448</v>
      </c>
      <c r="C718" s="17" t="s">
        <v>399</v>
      </c>
      <c r="D718" s="17" t="s">
        <v>488</v>
      </c>
      <c r="E718" s="17"/>
      <c r="F718" s="23">
        <v>490000</v>
      </c>
      <c r="G718" s="15"/>
      <c r="H718" s="16">
        <f t="shared" si="31"/>
        <v>0</v>
      </c>
      <c r="I718" s="36">
        <f>I719+I723</f>
        <v>490000</v>
      </c>
      <c r="J718" s="36">
        <f t="shared" si="32"/>
        <v>0</v>
      </c>
      <c r="K718" s="36">
        <f>K719+K723</f>
        <v>490000</v>
      </c>
    </row>
    <row r="719" spans="1:11" ht="38.25" outlineLevel="5" x14ac:dyDescent="0.25">
      <c r="A719" s="5" t="s">
        <v>489</v>
      </c>
      <c r="B719" s="17" t="s">
        <v>448</v>
      </c>
      <c r="C719" s="17" t="s">
        <v>399</v>
      </c>
      <c r="D719" s="17" t="s">
        <v>490</v>
      </c>
      <c r="E719" s="17"/>
      <c r="F719" s="23">
        <v>20000</v>
      </c>
      <c r="G719" s="15"/>
      <c r="H719" s="16">
        <f t="shared" si="31"/>
        <v>0</v>
      </c>
      <c r="I719" s="36">
        <f>I720</f>
        <v>20000</v>
      </c>
      <c r="J719" s="36">
        <f t="shared" si="32"/>
        <v>0</v>
      </c>
      <c r="K719" s="36">
        <f>K720</f>
        <v>20000</v>
      </c>
    </row>
    <row r="720" spans="1:11" outlineLevel="6" x14ac:dyDescent="0.25">
      <c r="A720" s="5" t="s">
        <v>410</v>
      </c>
      <c r="B720" s="17" t="s">
        <v>448</v>
      </c>
      <c r="C720" s="17" t="s">
        <v>399</v>
      </c>
      <c r="D720" s="17" t="s">
        <v>516</v>
      </c>
      <c r="E720" s="17"/>
      <c r="F720" s="23">
        <v>20000</v>
      </c>
      <c r="G720" s="15"/>
      <c r="H720" s="16">
        <f t="shared" si="31"/>
        <v>0</v>
      </c>
      <c r="I720" s="36">
        <f>I721</f>
        <v>20000</v>
      </c>
      <c r="J720" s="36">
        <f t="shared" si="32"/>
        <v>0</v>
      </c>
      <c r="K720" s="36">
        <f>K721</f>
        <v>20000</v>
      </c>
    </row>
    <row r="721" spans="1:11" outlineLevel="7" x14ac:dyDescent="0.25">
      <c r="A721" s="5" t="s">
        <v>61</v>
      </c>
      <c r="B721" s="17" t="s">
        <v>448</v>
      </c>
      <c r="C721" s="17" t="s">
        <v>399</v>
      </c>
      <c r="D721" s="17" t="s">
        <v>516</v>
      </c>
      <c r="E721" s="17" t="s">
        <v>62</v>
      </c>
      <c r="F721" s="23">
        <v>20000</v>
      </c>
      <c r="G721" s="15"/>
      <c r="H721" s="16">
        <f t="shared" si="31"/>
        <v>0</v>
      </c>
      <c r="I721" s="36">
        <f>I722</f>
        <v>20000</v>
      </c>
      <c r="J721" s="36">
        <f t="shared" si="32"/>
        <v>0</v>
      </c>
      <c r="K721" s="36">
        <f>K722</f>
        <v>20000</v>
      </c>
    </row>
    <row r="722" spans="1:11" ht="25.5" outlineLevel="7" x14ac:dyDescent="0.25">
      <c r="A722" s="5" t="s">
        <v>459</v>
      </c>
      <c r="B722" s="17" t="s">
        <v>448</v>
      </c>
      <c r="C722" s="17" t="s">
        <v>399</v>
      </c>
      <c r="D722" s="17" t="s">
        <v>516</v>
      </c>
      <c r="E722" s="17" t="s">
        <v>460</v>
      </c>
      <c r="F722" s="23">
        <v>20000</v>
      </c>
      <c r="G722" s="15"/>
      <c r="H722" s="16">
        <f t="shared" si="31"/>
        <v>0</v>
      </c>
      <c r="I722" s="36">
        <v>20000</v>
      </c>
      <c r="J722" s="36">
        <f t="shared" si="32"/>
        <v>0</v>
      </c>
      <c r="K722" s="36">
        <v>20000</v>
      </c>
    </row>
    <row r="723" spans="1:11" ht="25.5" outlineLevel="5" x14ac:dyDescent="0.25">
      <c r="A723" s="5" t="s">
        <v>517</v>
      </c>
      <c r="B723" s="17" t="s">
        <v>448</v>
      </c>
      <c r="C723" s="17" t="s">
        <v>399</v>
      </c>
      <c r="D723" s="17" t="s">
        <v>518</v>
      </c>
      <c r="E723" s="17"/>
      <c r="F723" s="23">
        <v>470000</v>
      </c>
      <c r="G723" s="15"/>
      <c r="H723" s="16">
        <f t="shared" si="31"/>
        <v>0</v>
      </c>
      <c r="I723" s="36">
        <f>I724</f>
        <v>470000</v>
      </c>
      <c r="J723" s="36">
        <f t="shared" si="32"/>
        <v>0</v>
      </c>
      <c r="K723" s="36">
        <f>K724</f>
        <v>470000</v>
      </c>
    </row>
    <row r="724" spans="1:11" ht="25.5" outlineLevel="6" x14ac:dyDescent="0.25">
      <c r="A724" s="5" t="s">
        <v>519</v>
      </c>
      <c r="B724" s="17" t="s">
        <v>448</v>
      </c>
      <c r="C724" s="17" t="s">
        <v>399</v>
      </c>
      <c r="D724" s="17" t="s">
        <v>520</v>
      </c>
      <c r="E724" s="17"/>
      <c r="F724" s="23">
        <v>470000</v>
      </c>
      <c r="G724" s="15"/>
      <c r="H724" s="16">
        <f t="shared" si="31"/>
        <v>0</v>
      </c>
      <c r="I724" s="36">
        <f>I725+I727</f>
        <v>470000</v>
      </c>
      <c r="J724" s="36">
        <f t="shared" si="32"/>
        <v>0</v>
      </c>
      <c r="K724" s="36">
        <f>K725+K727</f>
        <v>470000</v>
      </c>
    </row>
    <row r="725" spans="1:11" ht="25.5" outlineLevel="7" x14ac:dyDescent="0.25">
      <c r="A725" s="5" t="s">
        <v>23</v>
      </c>
      <c r="B725" s="17" t="s">
        <v>448</v>
      </c>
      <c r="C725" s="17" t="s">
        <v>399</v>
      </c>
      <c r="D725" s="17" t="s">
        <v>520</v>
      </c>
      <c r="E725" s="17" t="s">
        <v>24</v>
      </c>
      <c r="F725" s="23">
        <v>410000</v>
      </c>
      <c r="G725" s="15"/>
      <c r="H725" s="16">
        <f t="shared" si="31"/>
        <v>0</v>
      </c>
      <c r="I725" s="36">
        <f>I726</f>
        <v>410000</v>
      </c>
      <c r="J725" s="36">
        <f t="shared" si="32"/>
        <v>0</v>
      </c>
      <c r="K725" s="36">
        <f>K726</f>
        <v>410000</v>
      </c>
    </row>
    <row r="726" spans="1:11" ht="25.5" outlineLevel="7" x14ac:dyDescent="0.25">
      <c r="A726" s="5" t="s">
        <v>25</v>
      </c>
      <c r="B726" s="17" t="s">
        <v>448</v>
      </c>
      <c r="C726" s="17" t="s">
        <v>399</v>
      </c>
      <c r="D726" s="17" t="s">
        <v>520</v>
      </c>
      <c r="E726" s="17" t="s">
        <v>26</v>
      </c>
      <c r="F726" s="23">
        <v>410000</v>
      </c>
      <c r="G726" s="15"/>
      <c r="H726" s="16">
        <f t="shared" si="31"/>
        <v>0</v>
      </c>
      <c r="I726" s="36">
        <v>410000</v>
      </c>
      <c r="J726" s="36">
        <f t="shared" si="32"/>
        <v>0</v>
      </c>
      <c r="K726" s="36">
        <v>410000</v>
      </c>
    </row>
    <row r="727" spans="1:11" outlineLevel="7" x14ac:dyDescent="0.25">
      <c r="A727" s="5" t="s">
        <v>61</v>
      </c>
      <c r="B727" s="17" t="s">
        <v>448</v>
      </c>
      <c r="C727" s="17" t="s">
        <v>399</v>
      </c>
      <c r="D727" s="17" t="s">
        <v>520</v>
      </c>
      <c r="E727" s="17" t="s">
        <v>62</v>
      </c>
      <c r="F727" s="23">
        <v>60000</v>
      </c>
      <c r="G727" s="15"/>
      <c r="H727" s="16">
        <f t="shared" si="31"/>
        <v>0</v>
      </c>
      <c r="I727" s="36">
        <f>I728</f>
        <v>60000</v>
      </c>
      <c r="J727" s="36">
        <f t="shared" si="32"/>
        <v>0</v>
      </c>
      <c r="K727" s="36">
        <f>K728</f>
        <v>60000</v>
      </c>
    </row>
    <row r="728" spans="1:11" ht="25.5" outlineLevel="7" x14ac:dyDescent="0.25">
      <c r="A728" s="5" t="s">
        <v>388</v>
      </c>
      <c r="B728" s="17" t="s">
        <v>448</v>
      </c>
      <c r="C728" s="17" t="s">
        <v>399</v>
      </c>
      <c r="D728" s="17" t="s">
        <v>520</v>
      </c>
      <c r="E728" s="17" t="s">
        <v>389</v>
      </c>
      <c r="F728" s="23">
        <v>60000</v>
      </c>
      <c r="G728" s="15"/>
      <c r="H728" s="16">
        <f t="shared" si="31"/>
        <v>0</v>
      </c>
      <c r="I728" s="36">
        <v>60000</v>
      </c>
      <c r="J728" s="36">
        <f t="shared" si="32"/>
        <v>0</v>
      </c>
      <c r="K728" s="36">
        <v>60000</v>
      </c>
    </row>
    <row r="729" spans="1:11" x14ac:dyDescent="0.25">
      <c r="A729" s="4" t="s">
        <v>521</v>
      </c>
      <c r="B729" s="29" t="s">
        <v>522</v>
      </c>
      <c r="C729" s="17"/>
      <c r="D729" s="17"/>
      <c r="E729" s="17"/>
      <c r="F729" s="22">
        <v>111998635</v>
      </c>
      <c r="G729" s="15"/>
      <c r="H729" s="16">
        <f t="shared" ref="H729:H792" si="33">I729-F729</f>
        <v>42661348.060000002</v>
      </c>
      <c r="I729" s="43">
        <f>I730+I764+I772+I779</f>
        <v>154659983.06</v>
      </c>
      <c r="J729" s="36">
        <f t="shared" si="32"/>
        <v>-42506658.859999999</v>
      </c>
      <c r="K729" s="43">
        <f>K730+K764+K772+K779</f>
        <v>112153324.2</v>
      </c>
    </row>
    <row r="730" spans="1:11" outlineLevel="1" x14ac:dyDescent="0.25">
      <c r="A730" s="5" t="s">
        <v>9</v>
      </c>
      <c r="B730" s="17" t="s">
        <v>522</v>
      </c>
      <c r="C730" s="17" t="s">
        <v>10</v>
      </c>
      <c r="D730" s="17"/>
      <c r="E730" s="17"/>
      <c r="F730" s="23">
        <v>27453178</v>
      </c>
      <c r="G730" s="15"/>
      <c r="H730" s="16">
        <f t="shared" si="33"/>
        <v>42661348.060000002</v>
      </c>
      <c r="I730" s="36">
        <f>I731+I749</f>
        <v>70114526.060000002</v>
      </c>
      <c r="J730" s="36">
        <f t="shared" si="32"/>
        <v>-42499687.859999999</v>
      </c>
      <c r="K730" s="36">
        <f>K731+K749</f>
        <v>27614838.199999999</v>
      </c>
    </row>
    <row r="731" spans="1:11" ht="38.25" outlineLevel="2" x14ac:dyDescent="0.25">
      <c r="A731" s="5" t="s">
        <v>42</v>
      </c>
      <c r="B731" s="17" t="s">
        <v>522</v>
      </c>
      <c r="C731" s="17" t="s">
        <v>43</v>
      </c>
      <c r="D731" s="17"/>
      <c r="E731" s="17"/>
      <c r="F731" s="23">
        <v>18336296</v>
      </c>
      <c r="G731" s="15"/>
      <c r="H731" s="16">
        <f t="shared" si="33"/>
        <v>0</v>
      </c>
      <c r="I731" s="36">
        <f>I732</f>
        <v>18336296</v>
      </c>
      <c r="J731" s="36">
        <f t="shared" si="32"/>
        <v>2752322.2399999984</v>
      </c>
      <c r="K731" s="36">
        <f>K732</f>
        <v>21088618.239999998</v>
      </c>
    </row>
    <row r="732" spans="1:11" ht="38.25" outlineLevel="3" x14ac:dyDescent="0.25">
      <c r="A732" s="5" t="s">
        <v>324</v>
      </c>
      <c r="B732" s="17" t="s">
        <v>522</v>
      </c>
      <c r="C732" s="17" t="s">
        <v>43</v>
      </c>
      <c r="D732" s="17" t="s">
        <v>325</v>
      </c>
      <c r="E732" s="17"/>
      <c r="F732" s="23">
        <v>18336296</v>
      </c>
      <c r="G732" s="15"/>
      <c r="H732" s="16">
        <f t="shared" si="33"/>
        <v>0</v>
      </c>
      <c r="I732" s="36">
        <f>I733+I743</f>
        <v>18336296</v>
      </c>
      <c r="J732" s="36">
        <f t="shared" si="32"/>
        <v>2752322.2399999984</v>
      </c>
      <c r="K732" s="36">
        <f>K733+K743</f>
        <v>21088618.239999998</v>
      </c>
    </row>
    <row r="733" spans="1:11" ht="38.25" outlineLevel="5" x14ac:dyDescent="0.25">
      <c r="A733" s="5" t="s">
        <v>523</v>
      </c>
      <c r="B733" s="17" t="s">
        <v>522</v>
      </c>
      <c r="C733" s="17" t="s">
        <v>43</v>
      </c>
      <c r="D733" s="17" t="s">
        <v>524</v>
      </c>
      <c r="E733" s="17"/>
      <c r="F733" s="23">
        <v>17436296</v>
      </c>
      <c r="G733" s="15"/>
      <c r="H733" s="16">
        <f t="shared" si="33"/>
        <v>0</v>
      </c>
      <c r="I733" s="36">
        <f>I734</f>
        <v>17436296</v>
      </c>
      <c r="J733" s="36">
        <f t="shared" si="32"/>
        <v>2752322.2399999984</v>
      </c>
      <c r="K733" s="36">
        <f>K734</f>
        <v>20188618.239999998</v>
      </c>
    </row>
    <row r="734" spans="1:11" outlineLevel="6" x14ac:dyDescent="0.25">
      <c r="A734" s="5" t="s">
        <v>17</v>
      </c>
      <c r="B734" s="17" t="s">
        <v>522</v>
      </c>
      <c r="C734" s="17" t="s">
        <v>43</v>
      </c>
      <c r="D734" s="17" t="s">
        <v>525</v>
      </c>
      <c r="E734" s="17"/>
      <c r="F734" s="23">
        <v>17436296</v>
      </c>
      <c r="G734" s="15"/>
      <c r="H734" s="16">
        <f t="shared" si="33"/>
        <v>0</v>
      </c>
      <c r="I734" s="36">
        <f>I735+I737+I739+I741</f>
        <v>17436296</v>
      </c>
      <c r="J734" s="36">
        <f t="shared" si="32"/>
        <v>2752322.2399999984</v>
      </c>
      <c r="K734" s="36">
        <f>K735+K737+K739+K741</f>
        <v>20188618.239999998</v>
      </c>
    </row>
    <row r="735" spans="1:11" ht="63.75" outlineLevel="7" x14ac:dyDescent="0.25">
      <c r="A735" s="5" t="s">
        <v>19</v>
      </c>
      <c r="B735" s="17" t="s">
        <v>522</v>
      </c>
      <c r="C735" s="17" t="s">
        <v>43</v>
      </c>
      <c r="D735" s="17" t="s">
        <v>525</v>
      </c>
      <c r="E735" s="17" t="s">
        <v>20</v>
      </c>
      <c r="F735" s="23">
        <v>13916274</v>
      </c>
      <c r="G735" s="15"/>
      <c r="H735" s="16">
        <f t="shared" si="33"/>
        <v>0</v>
      </c>
      <c r="I735" s="36">
        <f>I736</f>
        <v>13916274</v>
      </c>
      <c r="J735" s="36">
        <f t="shared" si="32"/>
        <v>4076381.9299999997</v>
      </c>
      <c r="K735" s="36">
        <f>K736</f>
        <v>17992655.93</v>
      </c>
    </row>
    <row r="736" spans="1:11" ht="25.5" outlineLevel="7" x14ac:dyDescent="0.25">
      <c r="A736" s="5" t="s">
        <v>21</v>
      </c>
      <c r="B736" s="17" t="s">
        <v>522</v>
      </c>
      <c r="C736" s="17" t="s">
        <v>43</v>
      </c>
      <c r="D736" s="17" t="s">
        <v>525</v>
      </c>
      <c r="E736" s="17" t="s">
        <v>22</v>
      </c>
      <c r="F736" s="23">
        <v>13916274</v>
      </c>
      <c r="G736" s="15"/>
      <c r="H736" s="16">
        <f t="shared" si="33"/>
        <v>0</v>
      </c>
      <c r="I736" s="36">
        <v>13916274</v>
      </c>
      <c r="J736" s="36">
        <f t="shared" si="32"/>
        <v>4076381.9299999997</v>
      </c>
      <c r="K736" s="36">
        <v>17992655.93</v>
      </c>
    </row>
    <row r="737" spans="1:11" ht="25.5" outlineLevel="3" x14ac:dyDescent="0.25">
      <c r="A737" s="5" t="s">
        <v>23</v>
      </c>
      <c r="B737" s="17" t="s">
        <v>522</v>
      </c>
      <c r="C737" s="17" t="s">
        <v>43</v>
      </c>
      <c r="D737" s="17" t="s">
        <v>525</v>
      </c>
      <c r="E737" s="17" t="s">
        <v>24</v>
      </c>
      <c r="F737" s="23">
        <v>2460022</v>
      </c>
      <c r="G737" s="15"/>
      <c r="H737" s="16">
        <f t="shared" si="33"/>
        <v>170000</v>
      </c>
      <c r="I737" s="36">
        <f>I738</f>
        <v>2630022</v>
      </c>
      <c r="J737" s="36">
        <f t="shared" si="32"/>
        <v>-465076.14000000013</v>
      </c>
      <c r="K737" s="36">
        <f>K738</f>
        <v>2164945.86</v>
      </c>
    </row>
    <row r="738" spans="1:11" ht="25.5" outlineLevel="5" x14ac:dyDescent="0.25">
      <c r="A738" s="5" t="s">
        <v>25</v>
      </c>
      <c r="B738" s="17" t="s">
        <v>522</v>
      </c>
      <c r="C738" s="17" t="s">
        <v>43</v>
      </c>
      <c r="D738" s="17" t="s">
        <v>525</v>
      </c>
      <c r="E738" s="17" t="s">
        <v>26</v>
      </c>
      <c r="F738" s="23">
        <v>2460022</v>
      </c>
      <c r="G738" s="15"/>
      <c r="H738" s="16">
        <f t="shared" si="33"/>
        <v>170000</v>
      </c>
      <c r="I738" s="36">
        <v>2630022</v>
      </c>
      <c r="J738" s="36">
        <f t="shared" si="32"/>
        <v>-465076.14000000013</v>
      </c>
      <c r="K738" s="36">
        <v>2164945.86</v>
      </c>
    </row>
    <row r="739" spans="1:11" outlineLevel="6" x14ac:dyDescent="0.25">
      <c r="A739" s="5" t="s">
        <v>61</v>
      </c>
      <c r="B739" s="17" t="s">
        <v>522</v>
      </c>
      <c r="C739" s="17" t="s">
        <v>43</v>
      </c>
      <c r="D739" s="17" t="s">
        <v>525</v>
      </c>
      <c r="E739" s="17" t="s">
        <v>62</v>
      </c>
      <c r="F739" s="23">
        <v>1050000</v>
      </c>
      <c r="G739" s="15"/>
      <c r="H739" s="16">
        <f t="shared" si="33"/>
        <v>-170000</v>
      </c>
      <c r="I739" s="36">
        <f>I740</f>
        <v>880000</v>
      </c>
      <c r="J739" s="36">
        <f t="shared" si="32"/>
        <v>-849000</v>
      </c>
      <c r="K739" s="36">
        <f>K740</f>
        <v>31000</v>
      </c>
    </row>
    <row r="740" spans="1:11" ht="25.5" outlineLevel="7" x14ac:dyDescent="0.25">
      <c r="A740" s="5" t="s">
        <v>388</v>
      </c>
      <c r="B740" s="17" t="s">
        <v>522</v>
      </c>
      <c r="C740" s="17" t="s">
        <v>43</v>
      </c>
      <c r="D740" s="17" t="s">
        <v>525</v>
      </c>
      <c r="E740" s="17" t="s">
        <v>389</v>
      </c>
      <c r="F740" s="23">
        <v>1050000</v>
      </c>
      <c r="G740" s="15"/>
      <c r="H740" s="16">
        <f t="shared" si="33"/>
        <v>-170000</v>
      </c>
      <c r="I740" s="36">
        <v>880000</v>
      </c>
      <c r="J740" s="36">
        <f t="shared" si="32"/>
        <v>-849000</v>
      </c>
      <c r="K740" s="36">
        <v>31000</v>
      </c>
    </row>
    <row r="741" spans="1:11" outlineLevel="7" x14ac:dyDescent="0.25">
      <c r="A741" s="5" t="s">
        <v>30</v>
      </c>
      <c r="B741" s="17" t="s">
        <v>522</v>
      </c>
      <c r="C741" s="17" t="s">
        <v>43</v>
      </c>
      <c r="D741" s="17" t="s">
        <v>525</v>
      </c>
      <c r="E741" s="17" t="s">
        <v>31</v>
      </c>
      <c r="F741" s="23">
        <v>10000</v>
      </c>
      <c r="G741" s="15"/>
      <c r="H741" s="16">
        <f t="shared" si="33"/>
        <v>0</v>
      </c>
      <c r="I741" s="36">
        <f>I742</f>
        <v>10000</v>
      </c>
      <c r="J741" s="36">
        <f t="shared" si="32"/>
        <v>-9983.5499999999993</v>
      </c>
      <c r="K741" s="36">
        <f>K742</f>
        <v>16.45</v>
      </c>
    </row>
    <row r="742" spans="1:11" outlineLevel="7" x14ac:dyDescent="0.25">
      <c r="A742" s="5" t="s">
        <v>32</v>
      </c>
      <c r="B742" s="17" t="s">
        <v>522</v>
      </c>
      <c r="C742" s="17" t="s">
        <v>43</v>
      </c>
      <c r="D742" s="17" t="s">
        <v>525</v>
      </c>
      <c r="E742" s="17" t="s">
        <v>33</v>
      </c>
      <c r="F742" s="23">
        <v>10000</v>
      </c>
      <c r="G742" s="15"/>
      <c r="H742" s="16">
        <f t="shared" si="33"/>
        <v>0</v>
      </c>
      <c r="I742" s="36">
        <v>10000</v>
      </c>
      <c r="J742" s="36">
        <f t="shared" si="32"/>
        <v>-9983.5499999999993</v>
      </c>
      <c r="K742" s="36">
        <v>16.45</v>
      </c>
    </row>
    <row r="743" spans="1:11" ht="127.5" outlineLevel="7" x14ac:dyDescent="0.25">
      <c r="A743" s="5" t="s">
        <v>526</v>
      </c>
      <c r="B743" s="17" t="s">
        <v>522</v>
      </c>
      <c r="C743" s="17" t="s">
        <v>43</v>
      </c>
      <c r="D743" s="17" t="s">
        <v>527</v>
      </c>
      <c r="E743" s="17"/>
      <c r="F743" s="23">
        <v>900000</v>
      </c>
      <c r="G743" s="15"/>
      <c r="H743" s="16">
        <f t="shared" si="33"/>
        <v>0</v>
      </c>
      <c r="I743" s="36">
        <f>I744</f>
        <v>900000</v>
      </c>
      <c r="J743" s="36">
        <f t="shared" si="32"/>
        <v>0</v>
      </c>
      <c r="K743" s="36">
        <f>K744</f>
        <v>900000</v>
      </c>
    </row>
    <row r="744" spans="1:11" ht="140.25" outlineLevel="7" x14ac:dyDescent="0.25">
      <c r="A744" s="5" t="s">
        <v>528</v>
      </c>
      <c r="B744" s="17" t="s">
        <v>522</v>
      </c>
      <c r="C744" s="17" t="s">
        <v>43</v>
      </c>
      <c r="D744" s="17" t="s">
        <v>529</v>
      </c>
      <c r="E744" s="17"/>
      <c r="F744" s="23">
        <v>900000</v>
      </c>
      <c r="G744" s="15"/>
      <c r="H744" s="16">
        <f t="shared" si="33"/>
        <v>0</v>
      </c>
      <c r="I744" s="36">
        <f>I745+I747</f>
        <v>900000</v>
      </c>
      <c r="J744" s="36">
        <f t="shared" si="32"/>
        <v>0</v>
      </c>
      <c r="K744" s="36">
        <f>K745+K747</f>
        <v>900000</v>
      </c>
    </row>
    <row r="745" spans="1:11" ht="63.75" outlineLevel="7" x14ac:dyDescent="0.25">
      <c r="A745" s="5" t="s">
        <v>19</v>
      </c>
      <c r="B745" s="17" t="s">
        <v>522</v>
      </c>
      <c r="C745" s="17" t="s">
        <v>43</v>
      </c>
      <c r="D745" s="17" t="s">
        <v>529</v>
      </c>
      <c r="E745" s="17" t="s">
        <v>20</v>
      </c>
      <c r="F745" s="23">
        <v>798000</v>
      </c>
      <c r="G745" s="15"/>
      <c r="H745" s="16">
        <f t="shared" si="33"/>
        <v>-6000</v>
      </c>
      <c r="I745" s="36">
        <f>I746</f>
        <v>792000</v>
      </c>
      <c r="J745" s="36">
        <f t="shared" si="32"/>
        <v>0</v>
      </c>
      <c r="K745" s="36">
        <f>K746</f>
        <v>792000</v>
      </c>
    </row>
    <row r="746" spans="1:11" ht="25.5" outlineLevel="7" x14ac:dyDescent="0.25">
      <c r="A746" s="5" t="s">
        <v>21</v>
      </c>
      <c r="B746" s="17" t="s">
        <v>522</v>
      </c>
      <c r="C746" s="17" t="s">
        <v>43</v>
      </c>
      <c r="D746" s="17" t="s">
        <v>529</v>
      </c>
      <c r="E746" s="17" t="s">
        <v>22</v>
      </c>
      <c r="F746" s="23">
        <v>798000</v>
      </c>
      <c r="G746" s="15"/>
      <c r="H746" s="16">
        <f t="shared" si="33"/>
        <v>-6000</v>
      </c>
      <c r="I746" s="36">
        <v>792000</v>
      </c>
      <c r="J746" s="36">
        <f t="shared" si="32"/>
        <v>0</v>
      </c>
      <c r="K746" s="36">
        <v>792000</v>
      </c>
    </row>
    <row r="747" spans="1:11" ht="25.5" outlineLevel="7" x14ac:dyDescent="0.25">
      <c r="A747" s="5" t="s">
        <v>23</v>
      </c>
      <c r="B747" s="17" t="s">
        <v>522</v>
      </c>
      <c r="C747" s="17" t="s">
        <v>43</v>
      </c>
      <c r="D747" s="17" t="s">
        <v>529</v>
      </c>
      <c r="E747" s="17" t="s">
        <v>24</v>
      </c>
      <c r="F747" s="23">
        <v>102000</v>
      </c>
      <c r="G747" s="15"/>
      <c r="H747" s="16">
        <f t="shared" si="33"/>
        <v>6000</v>
      </c>
      <c r="I747" s="36">
        <f>I748</f>
        <v>108000</v>
      </c>
      <c r="J747" s="36">
        <f t="shared" si="32"/>
        <v>0</v>
      </c>
      <c r="K747" s="36">
        <f>K748</f>
        <v>108000</v>
      </c>
    </row>
    <row r="748" spans="1:11" ht="25.5" outlineLevel="5" x14ac:dyDescent="0.25">
      <c r="A748" s="5" t="s">
        <v>25</v>
      </c>
      <c r="B748" s="17" t="s">
        <v>522</v>
      </c>
      <c r="C748" s="17" t="s">
        <v>43</v>
      </c>
      <c r="D748" s="17" t="s">
        <v>529</v>
      </c>
      <c r="E748" s="17" t="s">
        <v>26</v>
      </c>
      <c r="F748" s="23">
        <v>102000</v>
      </c>
      <c r="G748" s="15"/>
      <c r="H748" s="16">
        <f t="shared" si="33"/>
        <v>6000</v>
      </c>
      <c r="I748" s="36">
        <v>108000</v>
      </c>
      <c r="J748" s="36">
        <f t="shared" si="32"/>
        <v>0</v>
      </c>
      <c r="K748" s="36">
        <v>108000</v>
      </c>
    </row>
    <row r="749" spans="1:11" outlineLevel="6" x14ac:dyDescent="0.25">
      <c r="A749" s="5" t="s">
        <v>57</v>
      </c>
      <c r="B749" s="17" t="s">
        <v>522</v>
      </c>
      <c r="C749" s="17" t="s">
        <v>58</v>
      </c>
      <c r="D749" s="17"/>
      <c r="E749" s="17"/>
      <c r="F749" s="23">
        <v>9116882</v>
      </c>
      <c r="G749" s="15"/>
      <c r="H749" s="16">
        <f t="shared" si="33"/>
        <v>42661348.060000002</v>
      </c>
      <c r="I749" s="36">
        <f>I750+I755+I760</f>
        <v>51778230.060000002</v>
      </c>
      <c r="J749" s="36">
        <f t="shared" si="32"/>
        <v>-45252010.100000001</v>
      </c>
      <c r="K749" s="36">
        <f>K750+K755+K760</f>
        <v>6526219.96</v>
      </c>
    </row>
    <row r="750" spans="1:11" ht="38.25" outlineLevel="7" x14ac:dyDescent="0.25">
      <c r="A750" s="5" t="s">
        <v>85</v>
      </c>
      <c r="B750" s="17" t="s">
        <v>522</v>
      </c>
      <c r="C750" s="17" t="s">
        <v>58</v>
      </c>
      <c r="D750" s="17" t="s">
        <v>86</v>
      </c>
      <c r="E750" s="17"/>
      <c r="F750" s="23">
        <v>3916849</v>
      </c>
      <c r="G750" s="15"/>
      <c r="H750" s="16">
        <f t="shared" si="33"/>
        <v>0</v>
      </c>
      <c r="I750" s="36">
        <f>I751</f>
        <v>3916849</v>
      </c>
      <c r="J750" s="36">
        <f t="shared" si="32"/>
        <v>2279370.96</v>
      </c>
      <c r="K750" s="36">
        <f>K751</f>
        <v>6196219.96</v>
      </c>
    </row>
    <row r="751" spans="1:11" ht="51" outlineLevel="7" x14ac:dyDescent="0.25">
      <c r="A751" s="5" t="s">
        <v>87</v>
      </c>
      <c r="B751" s="17" t="s">
        <v>522</v>
      </c>
      <c r="C751" s="17" t="s">
        <v>58</v>
      </c>
      <c r="D751" s="17" t="s">
        <v>88</v>
      </c>
      <c r="E751" s="17"/>
      <c r="F751" s="23">
        <v>3916849</v>
      </c>
      <c r="G751" s="15"/>
      <c r="H751" s="16">
        <f t="shared" si="33"/>
        <v>0</v>
      </c>
      <c r="I751" s="36">
        <f>I752</f>
        <v>3916849</v>
      </c>
      <c r="J751" s="36">
        <f t="shared" si="32"/>
        <v>2279370.96</v>
      </c>
      <c r="K751" s="36">
        <f>K752</f>
        <v>6196219.96</v>
      </c>
    </row>
    <row r="752" spans="1:11" ht="38.25" outlineLevel="7" x14ac:dyDescent="0.25">
      <c r="A752" s="5" t="s">
        <v>89</v>
      </c>
      <c r="B752" s="17" t="s">
        <v>522</v>
      </c>
      <c r="C752" s="17" t="s">
        <v>58</v>
      </c>
      <c r="D752" s="17" t="s">
        <v>90</v>
      </c>
      <c r="E752" s="17"/>
      <c r="F752" s="23">
        <v>3916849</v>
      </c>
      <c r="G752" s="15"/>
      <c r="H752" s="16">
        <f t="shared" si="33"/>
        <v>0</v>
      </c>
      <c r="I752" s="36">
        <f>I753</f>
        <v>3916849</v>
      </c>
      <c r="J752" s="36">
        <f t="shared" si="32"/>
        <v>2279370.96</v>
      </c>
      <c r="K752" s="36">
        <f>K753</f>
        <v>6196219.96</v>
      </c>
    </row>
    <row r="753" spans="1:11" ht="63.75" outlineLevel="7" x14ac:dyDescent="0.25">
      <c r="A753" s="5" t="s">
        <v>19</v>
      </c>
      <c r="B753" s="17" t="s">
        <v>522</v>
      </c>
      <c r="C753" s="17" t="s">
        <v>58</v>
      </c>
      <c r="D753" s="17" t="s">
        <v>90</v>
      </c>
      <c r="E753" s="17" t="s">
        <v>20</v>
      </c>
      <c r="F753" s="23">
        <v>3916849</v>
      </c>
      <c r="G753" s="15"/>
      <c r="H753" s="16">
        <f t="shared" si="33"/>
        <v>0</v>
      </c>
      <c r="I753" s="36">
        <f>I754</f>
        <v>3916849</v>
      </c>
      <c r="J753" s="36">
        <f t="shared" si="32"/>
        <v>2279370.96</v>
      </c>
      <c r="K753" s="36">
        <f>K754</f>
        <v>6196219.96</v>
      </c>
    </row>
    <row r="754" spans="1:11" ht="25.5" outlineLevel="2" x14ac:dyDescent="0.25">
      <c r="A754" s="5" t="s">
        <v>21</v>
      </c>
      <c r="B754" s="17" t="s">
        <v>522</v>
      </c>
      <c r="C754" s="17" t="s">
        <v>58</v>
      </c>
      <c r="D754" s="17" t="s">
        <v>90</v>
      </c>
      <c r="E754" s="17" t="s">
        <v>22</v>
      </c>
      <c r="F754" s="23">
        <v>3916849</v>
      </c>
      <c r="G754" s="15"/>
      <c r="H754" s="16">
        <f t="shared" si="33"/>
        <v>0</v>
      </c>
      <c r="I754" s="36">
        <v>3916849</v>
      </c>
      <c r="J754" s="36">
        <f t="shared" si="32"/>
        <v>2279370.96</v>
      </c>
      <c r="K754" s="36">
        <v>6196219.96</v>
      </c>
    </row>
    <row r="755" spans="1:11" ht="38.25" outlineLevel="3" x14ac:dyDescent="0.25">
      <c r="A755" s="5" t="s">
        <v>324</v>
      </c>
      <c r="B755" s="17" t="s">
        <v>522</v>
      </c>
      <c r="C755" s="17" t="s">
        <v>58</v>
      </c>
      <c r="D755" s="17" t="s">
        <v>325</v>
      </c>
      <c r="E755" s="17"/>
      <c r="F755" s="23">
        <v>330000</v>
      </c>
      <c r="G755" s="15"/>
      <c r="H755" s="16">
        <f t="shared" si="33"/>
        <v>0</v>
      </c>
      <c r="I755" s="36">
        <f>I756</f>
        <v>330000</v>
      </c>
      <c r="J755" s="36">
        <f t="shared" si="32"/>
        <v>0</v>
      </c>
      <c r="K755" s="36">
        <f>K756</f>
        <v>330000</v>
      </c>
    </row>
    <row r="756" spans="1:11" ht="38.25" outlineLevel="5" x14ac:dyDescent="0.25">
      <c r="A756" s="5" t="s">
        <v>326</v>
      </c>
      <c r="B756" s="17" t="s">
        <v>522</v>
      </c>
      <c r="C756" s="17" t="s">
        <v>58</v>
      </c>
      <c r="D756" s="17" t="s">
        <v>327</v>
      </c>
      <c r="E756" s="17"/>
      <c r="F756" s="23">
        <v>330000</v>
      </c>
      <c r="G756" s="15"/>
      <c r="H756" s="16">
        <f t="shared" si="33"/>
        <v>0</v>
      </c>
      <c r="I756" s="36">
        <f>I757</f>
        <v>330000</v>
      </c>
      <c r="J756" s="36">
        <f t="shared" si="32"/>
        <v>0</v>
      </c>
      <c r="K756" s="36">
        <f>K757</f>
        <v>330000</v>
      </c>
    </row>
    <row r="757" spans="1:11" outlineLevel="6" x14ac:dyDescent="0.25">
      <c r="A757" s="5" t="s">
        <v>59</v>
      </c>
      <c r="B757" s="17" t="s">
        <v>522</v>
      </c>
      <c r="C757" s="17" t="s">
        <v>58</v>
      </c>
      <c r="D757" s="17" t="s">
        <v>530</v>
      </c>
      <c r="E757" s="17"/>
      <c r="F757" s="23">
        <v>330000</v>
      </c>
      <c r="G757" s="15"/>
      <c r="H757" s="16">
        <f t="shared" si="33"/>
        <v>0</v>
      </c>
      <c r="I757" s="36">
        <f>I758</f>
        <v>330000</v>
      </c>
      <c r="J757" s="36">
        <f t="shared" si="32"/>
        <v>0</v>
      </c>
      <c r="K757" s="36">
        <f>K758</f>
        <v>330000</v>
      </c>
    </row>
    <row r="758" spans="1:11" ht="25.5" outlineLevel="7" x14ac:dyDescent="0.25">
      <c r="A758" s="5" t="s">
        <v>23</v>
      </c>
      <c r="B758" s="17" t="s">
        <v>522</v>
      </c>
      <c r="C758" s="17" t="s">
        <v>58</v>
      </c>
      <c r="D758" s="17" t="s">
        <v>530</v>
      </c>
      <c r="E758" s="17" t="s">
        <v>24</v>
      </c>
      <c r="F758" s="23">
        <v>330000</v>
      </c>
      <c r="G758" s="15"/>
      <c r="H758" s="16">
        <f t="shared" si="33"/>
        <v>0</v>
      </c>
      <c r="I758" s="36">
        <f>I759</f>
        <v>330000</v>
      </c>
      <c r="J758" s="36">
        <f t="shared" si="32"/>
        <v>0</v>
      </c>
      <c r="K758" s="36">
        <f>K759</f>
        <v>330000</v>
      </c>
    </row>
    <row r="759" spans="1:11" ht="25.5" outlineLevel="7" x14ac:dyDescent="0.25">
      <c r="A759" s="5" t="s">
        <v>25</v>
      </c>
      <c r="B759" s="17" t="s">
        <v>522</v>
      </c>
      <c r="C759" s="17" t="s">
        <v>58</v>
      </c>
      <c r="D759" s="17" t="s">
        <v>530</v>
      </c>
      <c r="E759" s="17" t="s">
        <v>26</v>
      </c>
      <c r="F759" s="23">
        <v>330000</v>
      </c>
      <c r="G759" s="15"/>
      <c r="H759" s="16">
        <f t="shared" si="33"/>
        <v>0</v>
      </c>
      <c r="I759" s="36">
        <v>330000</v>
      </c>
      <c r="J759" s="36">
        <f t="shared" si="32"/>
        <v>0</v>
      </c>
      <c r="K759" s="36">
        <v>330000</v>
      </c>
    </row>
    <row r="760" spans="1:11" ht="25.5" outlineLevel="3" x14ac:dyDescent="0.25">
      <c r="A760" s="5" t="s">
        <v>95</v>
      </c>
      <c r="B760" s="17" t="s">
        <v>522</v>
      </c>
      <c r="C760" s="17" t="s">
        <v>58</v>
      </c>
      <c r="D760" s="17" t="s">
        <v>96</v>
      </c>
      <c r="E760" s="17"/>
      <c r="F760" s="23">
        <v>4870033</v>
      </c>
      <c r="G760" s="15"/>
      <c r="H760" s="16">
        <f t="shared" si="33"/>
        <v>42661348.060000002</v>
      </c>
      <c r="I760" s="36">
        <f>I761</f>
        <v>47531381.060000002</v>
      </c>
      <c r="J760" s="36">
        <f t="shared" si="32"/>
        <v>-47531381.060000002</v>
      </c>
      <c r="K760" s="36">
        <f>K761</f>
        <v>0</v>
      </c>
    </row>
    <row r="761" spans="1:11" ht="38.25" outlineLevel="6" x14ac:dyDescent="0.25">
      <c r="A761" s="5" t="s">
        <v>531</v>
      </c>
      <c r="B761" s="17" t="s">
        <v>522</v>
      </c>
      <c r="C761" s="17" t="s">
        <v>58</v>
      </c>
      <c r="D761" s="17" t="s">
        <v>532</v>
      </c>
      <c r="E761" s="17"/>
      <c r="F761" s="23">
        <v>4870033</v>
      </c>
      <c r="G761" s="15"/>
      <c r="H761" s="16">
        <f t="shared" si="33"/>
        <v>42661348.060000002</v>
      </c>
      <c r="I761" s="36">
        <f>I762</f>
        <v>47531381.060000002</v>
      </c>
      <c r="J761" s="36">
        <f t="shared" si="32"/>
        <v>-47531381.060000002</v>
      </c>
      <c r="K761" s="36">
        <f>K762</f>
        <v>0</v>
      </c>
    </row>
    <row r="762" spans="1:11" outlineLevel="7" x14ac:dyDescent="0.25">
      <c r="A762" s="5" t="s">
        <v>30</v>
      </c>
      <c r="B762" s="17" t="s">
        <v>522</v>
      </c>
      <c r="C762" s="17" t="s">
        <v>58</v>
      </c>
      <c r="D762" s="17" t="s">
        <v>532</v>
      </c>
      <c r="E762" s="17" t="s">
        <v>31</v>
      </c>
      <c r="F762" s="23">
        <v>4870033</v>
      </c>
      <c r="G762" s="15"/>
      <c r="H762" s="16">
        <f t="shared" si="33"/>
        <v>42661348.060000002</v>
      </c>
      <c r="I762" s="36">
        <f>I763</f>
        <v>47531381.060000002</v>
      </c>
      <c r="J762" s="36">
        <f t="shared" si="32"/>
        <v>-47531381.060000002</v>
      </c>
      <c r="K762" s="36">
        <f>K763</f>
        <v>0</v>
      </c>
    </row>
    <row r="763" spans="1:11" outlineLevel="7" x14ac:dyDescent="0.25">
      <c r="A763" s="5" t="s">
        <v>55</v>
      </c>
      <c r="B763" s="17" t="s">
        <v>522</v>
      </c>
      <c r="C763" s="17" t="s">
        <v>58</v>
      </c>
      <c r="D763" s="17" t="s">
        <v>532</v>
      </c>
      <c r="E763" s="17" t="s">
        <v>56</v>
      </c>
      <c r="F763" s="23">
        <v>4870033</v>
      </c>
      <c r="G763" s="15"/>
      <c r="H763" s="16">
        <f t="shared" si="33"/>
        <v>42661348.060000002</v>
      </c>
      <c r="I763" s="36">
        <f>2353381.06+45178000</f>
        <v>47531381.060000002</v>
      </c>
      <c r="J763" s="36">
        <f t="shared" si="32"/>
        <v>-47531381.060000002</v>
      </c>
      <c r="K763" s="36">
        <v>0</v>
      </c>
    </row>
    <row r="764" spans="1:11" outlineLevel="1" x14ac:dyDescent="0.25">
      <c r="A764" s="5" t="s">
        <v>175</v>
      </c>
      <c r="B764" s="17" t="s">
        <v>522</v>
      </c>
      <c r="C764" s="17" t="s">
        <v>176</v>
      </c>
      <c r="D764" s="17"/>
      <c r="E764" s="17"/>
      <c r="F764" s="23">
        <v>100000</v>
      </c>
      <c r="G764" s="15"/>
      <c r="H764" s="16">
        <f t="shared" si="33"/>
        <v>0</v>
      </c>
      <c r="I764" s="36">
        <f t="shared" ref="I764:I770" si="34">I765</f>
        <v>100000</v>
      </c>
      <c r="J764" s="36">
        <f t="shared" si="32"/>
        <v>-5300</v>
      </c>
      <c r="K764" s="36">
        <f t="shared" ref="K764:K770" si="35">K765</f>
        <v>94700</v>
      </c>
    </row>
    <row r="765" spans="1:11" outlineLevel="2" x14ac:dyDescent="0.25">
      <c r="A765" s="5" t="s">
        <v>241</v>
      </c>
      <c r="B765" s="17" t="s">
        <v>522</v>
      </c>
      <c r="C765" s="17" t="s">
        <v>242</v>
      </c>
      <c r="D765" s="17"/>
      <c r="E765" s="17"/>
      <c r="F765" s="23">
        <v>100000</v>
      </c>
      <c r="G765" s="15"/>
      <c r="H765" s="16">
        <f t="shared" si="33"/>
        <v>0</v>
      </c>
      <c r="I765" s="36">
        <f t="shared" si="34"/>
        <v>100000</v>
      </c>
      <c r="J765" s="36">
        <f t="shared" si="32"/>
        <v>-5300</v>
      </c>
      <c r="K765" s="36">
        <f t="shared" si="35"/>
        <v>94700</v>
      </c>
    </row>
    <row r="766" spans="1:11" ht="25.5" outlineLevel="3" x14ac:dyDescent="0.25">
      <c r="A766" s="5" t="s">
        <v>233</v>
      </c>
      <c r="B766" s="17" t="s">
        <v>522</v>
      </c>
      <c r="C766" s="17" t="s">
        <v>242</v>
      </c>
      <c r="D766" s="17" t="s">
        <v>234</v>
      </c>
      <c r="E766" s="17"/>
      <c r="F766" s="23">
        <v>100000</v>
      </c>
      <c r="G766" s="15"/>
      <c r="H766" s="16">
        <f t="shared" si="33"/>
        <v>0</v>
      </c>
      <c r="I766" s="36">
        <f t="shared" si="34"/>
        <v>100000</v>
      </c>
      <c r="J766" s="36">
        <f t="shared" si="32"/>
        <v>-5300</v>
      </c>
      <c r="K766" s="36">
        <f t="shared" si="35"/>
        <v>94700</v>
      </c>
    </row>
    <row r="767" spans="1:11" ht="25.5" outlineLevel="4" x14ac:dyDescent="0.25">
      <c r="A767" s="5" t="s">
        <v>235</v>
      </c>
      <c r="B767" s="17" t="s">
        <v>522</v>
      </c>
      <c r="C767" s="17" t="s">
        <v>242</v>
      </c>
      <c r="D767" s="17" t="s">
        <v>236</v>
      </c>
      <c r="E767" s="17"/>
      <c r="F767" s="23">
        <v>100000</v>
      </c>
      <c r="G767" s="15"/>
      <c r="H767" s="16">
        <f t="shared" si="33"/>
        <v>0</v>
      </c>
      <c r="I767" s="36">
        <f t="shared" si="34"/>
        <v>100000</v>
      </c>
      <c r="J767" s="36">
        <f t="shared" si="32"/>
        <v>-5300</v>
      </c>
      <c r="K767" s="36">
        <f t="shared" si="35"/>
        <v>94700</v>
      </c>
    </row>
    <row r="768" spans="1:11" ht="38.25" outlineLevel="5" x14ac:dyDescent="0.25">
      <c r="A768" s="5" t="s">
        <v>237</v>
      </c>
      <c r="B768" s="17" t="s">
        <v>522</v>
      </c>
      <c r="C768" s="17" t="s">
        <v>242</v>
      </c>
      <c r="D768" s="17" t="s">
        <v>238</v>
      </c>
      <c r="E768" s="17"/>
      <c r="F768" s="23">
        <v>100000</v>
      </c>
      <c r="G768" s="15"/>
      <c r="H768" s="16">
        <f t="shared" si="33"/>
        <v>0</v>
      </c>
      <c r="I768" s="36">
        <f t="shared" si="34"/>
        <v>100000</v>
      </c>
      <c r="J768" s="36">
        <f t="shared" si="32"/>
        <v>-5300</v>
      </c>
      <c r="K768" s="36">
        <f t="shared" si="35"/>
        <v>94700</v>
      </c>
    </row>
    <row r="769" spans="1:11" ht="25.5" outlineLevel="6" x14ac:dyDescent="0.25">
      <c r="A769" s="5" t="s">
        <v>239</v>
      </c>
      <c r="B769" s="17" t="s">
        <v>522</v>
      </c>
      <c r="C769" s="17" t="s">
        <v>242</v>
      </c>
      <c r="D769" s="17" t="s">
        <v>240</v>
      </c>
      <c r="E769" s="17"/>
      <c r="F769" s="23">
        <v>100000</v>
      </c>
      <c r="G769" s="15"/>
      <c r="H769" s="16">
        <f t="shared" si="33"/>
        <v>0</v>
      </c>
      <c r="I769" s="36">
        <f t="shared" si="34"/>
        <v>100000</v>
      </c>
      <c r="J769" s="36">
        <f t="shared" si="32"/>
        <v>-5300</v>
      </c>
      <c r="K769" s="36">
        <f t="shared" si="35"/>
        <v>94700</v>
      </c>
    </row>
    <row r="770" spans="1:11" ht="25.5" outlineLevel="7" x14ac:dyDescent="0.25">
      <c r="A770" s="5" t="s">
        <v>23</v>
      </c>
      <c r="B770" s="17" t="s">
        <v>522</v>
      </c>
      <c r="C770" s="17" t="s">
        <v>242</v>
      </c>
      <c r="D770" s="17" t="s">
        <v>240</v>
      </c>
      <c r="E770" s="17" t="s">
        <v>24</v>
      </c>
      <c r="F770" s="23">
        <v>100000</v>
      </c>
      <c r="G770" s="15"/>
      <c r="H770" s="16">
        <f t="shared" si="33"/>
        <v>0</v>
      </c>
      <c r="I770" s="36">
        <f t="shared" si="34"/>
        <v>100000</v>
      </c>
      <c r="J770" s="36">
        <f t="shared" si="32"/>
        <v>-5300</v>
      </c>
      <c r="K770" s="36">
        <f t="shared" si="35"/>
        <v>94700</v>
      </c>
    </row>
    <row r="771" spans="1:11" ht="25.5" outlineLevel="7" x14ac:dyDescent="0.25">
      <c r="A771" s="5" t="s">
        <v>25</v>
      </c>
      <c r="B771" s="17" t="s">
        <v>522</v>
      </c>
      <c r="C771" s="17" t="s">
        <v>242</v>
      </c>
      <c r="D771" s="17" t="s">
        <v>240</v>
      </c>
      <c r="E771" s="17" t="s">
        <v>26</v>
      </c>
      <c r="F771" s="23">
        <v>100000</v>
      </c>
      <c r="G771" s="15"/>
      <c r="H771" s="16">
        <f t="shared" si="33"/>
        <v>0</v>
      </c>
      <c r="I771" s="36">
        <v>100000</v>
      </c>
      <c r="J771" s="36">
        <f t="shared" si="32"/>
        <v>-5300</v>
      </c>
      <c r="K771" s="36">
        <v>94700</v>
      </c>
    </row>
    <row r="772" spans="1:11" ht="25.5" outlineLevel="1" x14ac:dyDescent="0.25">
      <c r="A772" s="5" t="s">
        <v>533</v>
      </c>
      <c r="B772" s="17" t="s">
        <v>522</v>
      </c>
      <c r="C772" s="17" t="s">
        <v>534</v>
      </c>
      <c r="D772" s="17"/>
      <c r="E772" s="17"/>
      <c r="F772" s="23">
        <v>45000</v>
      </c>
      <c r="G772" s="15"/>
      <c r="H772" s="16">
        <f t="shared" si="33"/>
        <v>0</v>
      </c>
      <c r="I772" s="36">
        <f t="shared" ref="I772:I777" si="36">I773</f>
        <v>45000</v>
      </c>
      <c r="J772" s="36">
        <f t="shared" si="32"/>
        <v>-1671</v>
      </c>
      <c r="K772" s="36">
        <f t="shared" ref="K772:K777" si="37">K773</f>
        <v>43329</v>
      </c>
    </row>
    <row r="773" spans="1:11" ht="25.5" outlineLevel="2" x14ac:dyDescent="0.25">
      <c r="A773" s="5" t="s">
        <v>535</v>
      </c>
      <c r="B773" s="17" t="s">
        <v>522</v>
      </c>
      <c r="C773" s="17" t="s">
        <v>536</v>
      </c>
      <c r="D773" s="17"/>
      <c r="E773" s="17"/>
      <c r="F773" s="23">
        <v>45000</v>
      </c>
      <c r="G773" s="15"/>
      <c r="H773" s="16">
        <f t="shared" si="33"/>
        <v>0</v>
      </c>
      <c r="I773" s="36">
        <f t="shared" si="36"/>
        <v>45000</v>
      </c>
      <c r="J773" s="36">
        <f t="shared" si="32"/>
        <v>-1671</v>
      </c>
      <c r="K773" s="36">
        <f t="shared" si="37"/>
        <v>43329</v>
      </c>
    </row>
    <row r="774" spans="1:11" ht="38.25" outlineLevel="3" x14ac:dyDescent="0.25">
      <c r="A774" s="5" t="s">
        <v>324</v>
      </c>
      <c r="B774" s="17" t="s">
        <v>522</v>
      </c>
      <c r="C774" s="17" t="s">
        <v>536</v>
      </c>
      <c r="D774" s="17" t="s">
        <v>325</v>
      </c>
      <c r="E774" s="17"/>
      <c r="F774" s="23">
        <v>45000</v>
      </c>
      <c r="G774" s="15"/>
      <c r="H774" s="16">
        <f t="shared" si="33"/>
        <v>0</v>
      </c>
      <c r="I774" s="36">
        <f t="shared" si="36"/>
        <v>45000</v>
      </c>
      <c r="J774" s="36">
        <f t="shared" si="32"/>
        <v>-1671</v>
      </c>
      <c r="K774" s="36">
        <f t="shared" si="37"/>
        <v>43329</v>
      </c>
    </row>
    <row r="775" spans="1:11" ht="38.25" outlineLevel="5" x14ac:dyDescent="0.25">
      <c r="A775" s="5" t="s">
        <v>537</v>
      </c>
      <c r="B775" s="17" t="s">
        <v>522</v>
      </c>
      <c r="C775" s="17" t="s">
        <v>536</v>
      </c>
      <c r="D775" s="17" t="s">
        <v>538</v>
      </c>
      <c r="E775" s="17"/>
      <c r="F775" s="23">
        <v>45000</v>
      </c>
      <c r="G775" s="15"/>
      <c r="H775" s="16">
        <f t="shared" si="33"/>
        <v>0</v>
      </c>
      <c r="I775" s="36">
        <f t="shared" si="36"/>
        <v>45000</v>
      </c>
      <c r="J775" s="36">
        <f t="shared" si="32"/>
        <v>-1671</v>
      </c>
      <c r="K775" s="36">
        <f t="shared" si="37"/>
        <v>43329</v>
      </c>
    </row>
    <row r="776" spans="1:11" outlineLevel="6" x14ac:dyDescent="0.25">
      <c r="A776" s="5" t="s">
        <v>539</v>
      </c>
      <c r="B776" s="17" t="s">
        <v>522</v>
      </c>
      <c r="C776" s="17" t="s">
        <v>536</v>
      </c>
      <c r="D776" s="17" t="s">
        <v>540</v>
      </c>
      <c r="E776" s="17"/>
      <c r="F776" s="23">
        <v>45000</v>
      </c>
      <c r="G776" s="15"/>
      <c r="H776" s="16">
        <f t="shared" si="33"/>
        <v>0</v>
      </c>
      <c r="I776" s="36">
        <f t="shared" si="36"/>
        <v>45000</v>
      </c>
      <c r="J776" s="36">
        <f t="shared" si="32"/>
        <v>-1671</v>
      </c>
      <c r="K776" s="36">
        <f t="shared" si="37"/>
        <v>43329</v>
      </c>
    </row>
    <row r="777" spans="1:11" ht="25.5" outlineLevel="7" x14ac:dyDescent="0.25">
      <c r="A777" s="5" t="s">
        <v>541</v>
      </c>
      <c r="B777" s="17" t="s">
        <v>522</v>
      </c>
      <c r="C777" s="17" t="s">
        <v>536</v>
      </c>
      <c r="D777" s="17" t="s">
        <v>540</v>
      </c>
      <c r="E777" s="17" t="s">
        <v>542</v>
      </c>
      <c r="F777" s="23">
        <v>45000</v>
      </c>
      <c r="G777" s="15"/>
      <c r="H777" s="16">
        <f t="shared" si="33"/>
        <v>0</v>
      </c>
      <c r="I777" s="36">
        <f t="shared" si="36"/>
        <v>45000</v>
      </c>
      <c r="J777" s="36">
        <f t="shared" si="32"/>
        <v>-1671</v>
      </c>
      <c r="K777" s="36">
        <f t="shared" si="37"/>
        <v>43329</v>
      </c>
    </row>
    <row r="778" spans="1:11" outlineLevel="7" x14ac:dyDescent="0.25">
      <c r="A778" s="5" t="s">
        <v>543</v>
      </c>
      <c r="B778" s="17" t="s">
        <v>522</v>
      </c>
      <c r="C778" s="17" t="s">
        <v>536</v>
      </c>
      <c r="D778" s="17" t="s">
        <v>540</v>
      </c>
      <c r="E778" s="17" t="s">
        <v>544</v>
      </c>
      <c r="F778" s="23">
        <v>45000</v>
      </c>
      <c r="G778" s="15"/>
      <c r="H778" s="16">
        <f t="shared" si="33"/>
        <v>0</v>
      </c>
      <c r="I778" s="36">
        <v>45000</v>
      </c>
      <c r="J778" s="36">
        <f t="shared" ref="J778:J841" si="38">K778-I778</f>
        <v>-1671</v>
      </c>
      <c r="K778" s="36">
        <v>43329</v>
      </c>
    </row>
    <row r="779" spans="1:11" ht="38.25" outlineLevel="1" x14ac:dyDescent="0.25">
      <c r="A779" s="5" t="s">
        <v>545</v>
      </c>
      <c r="B779" s="17" t="s">
        <v>522</v>
      </c>
      <c r="C779" s="17" t="s">
        <v>546</v>
      </c>
      <c r="D779" s="17"/>
      <c r="E779" s="17"/>
      <c r="F779" s="23">
        <v>84400457</v>
      </c>
      <c r="G779" s="15"/>
      <c r="H779" s="16">
        <f t="shared" si="33"/>
        <v>0</v>
      </c>
      <c r="I779" s="36">
        <f t="shared" ref="I779:I784" si="39">I780</f>
        <v>84400457</v>
      </c>
      <c r="J779" s="36">
        <f t="shared" si="38"/>
        <v>0</v>
      </c>
      <c r="K779" s="36">
        <f t="shared" ref="K779:K784" si="40">K780</f>
        <v>84400457</v>
      </c>
    </row>
    <row r="780" spans="1:11" ht="38.25" outlineLevel="2" x14ac:dyDescent="0.25">
      <c r="A780" s="5" t="s">
        <v>547</v>
      </c>
      <c r="B780" s="17" t="s">
        <v>522</v>
      </c>
      <c r="C780" s="17" t="s">
        <v>548</v>
      </c>
      <c r="D780" s="17"/>
      <c r="E780" s="17"/>
      <c r="F780" s="23">
        <v>84400457</v>
      </c>
      <c r="G780" s="15"/>
      <c r="H780" s="16">
        <f t="shared" si="33"/>
        <v>0</v>
      </c>
      <c r="I780" s="36">
        <f t="shared" si="39"/>
        <v>84400457</v>
      </c>
      <c r="J780" s="36">
        <f t="shared" si="38"/>
        <v>0</v>
      </c>
      <c r="K780" s="36">
        <f t="shared" si="40"/>
        <v>84400457</v>
      </c>
    </row>
    <row r="781" spans="1:11" ht="38.25" outlineLevel="3" x14ac:dyDescent="0.25">
      <c r="A781" s="5" t="s">
        <v>324</v>
      </c>
      <c r="B781" s="17" t="s">
        <v>522</v>
      </c>
      <c r="C781" s="17" t="s">
        <v>548</v>
      </c>
      <c r="D781" s="17" t="s">
        <v>325</v>
      </c>
      <c r="E781" s="17"/>
      <c r="F781" s="23">
        <v>84400457</v>
      </c>
      <c r="G781" s="15"/>
      <c r="H781" s="16">
        <f t="shared" si="33"/>
        <v>0</v>
      </c>
      <c r="I781" s="36">
        <f t="shared" si="39"/>
        <v>84400457</v>
      </c>
      <c r="J781" s="36">
        <f t="shared" si="38"/>
        <v>0</v>
      </c>
      <c r="K781" s="36">
        <f t="shared" si="40"/>
        <v>84400457</v>
      </c>
    </row>
    <row r="782" spans="1:11" ht="51" outlineLevel="5" x14ac:dyDescent="0.25">
      <c r="A782" s="5" t="s">
        <v>549</v>
      </c>
      <c r="B782" s="17" t="s">
        <v>522</v>
      </c>
      <c r="C782" s="17" t="s">
        <v>548</v>
      </c>
      <c r="D782" s="17" t="s">
        <v>550</v>
      </c>
      <c r="E782" s="17"/>
      <c r="F782" s="23">
        <v>84400457</v>
      </c>
      <c r="G782" s="15"/>
      <c r="H782" s="16">
        <f t="shared" si="33"/>
        <v>0</v>
      </c>
      <c r="I782" s="36">
        <f t="shared" si="39"/>
        <v>84400457</v>
      </c>
      <c r="J782" s="36">
        <f t="shared" si="38"/>
        <v>0</v>
      </c>
      <c r="K782" s="36">
        <f t="shared" si="40"/>
        <v>84400457</v>
      </c>
    </row>
    <row r="783" spans="1:11" ht="51" outlineLevel="6" x14ac:dyDescent="0.25">
      <c r="A783" s="5" t="s">
        <v>551</v>
      </c>
      <c r="B783" s="17" t="s">
        <v>522</v>
      </c>
      <c r="C783" s="17" t="s">
        <v>548</v>
      </c>
      <c r="D783" s="17" t="s">
        <v>552</v>
      </c>
      <c r="E783" s="17"/>
      <c r="F783" s="23">
        <v>84400457</v>
      </c>
      <c r="G783" s="15"/>
      <c r="H783" s="16">
        <f t="shared" si="33"/>
        <v>0</v>
      </c>
      <c r="I783" s="36">
        <f t="shared" si="39"/>
        <v>84400457</v>
      </c>
      <c r="J783" s="36">
        <f t="shared" si="38"/>
        <v>0</v>
      </c>
      <c r="K783" s="36">
        <f t="shared" si="40"/>
        <v>84400457</v>
      </c>
    </row>
    <row r="784" spans="1:11" outlineLevel="7" x14ac:dyDescent="0.25">
      <c r="A784" s="5" t="s">
        <v>99</v>
      </c>
      <c r="B784" s="17" t="s">
        <v>522</v>
      </c>
      <c r="C784" s="17" t="s">
        <v>548</v>
      </c>
      <c r="D784" s="17" t="s">
        <v>552</v>
      </c>
      <c r="E784" s="17" t="s">
        <v>100</v>
      </c>
      <c r="F784" s="23">
        <v>84400457</v>
      </c>
      <c r="G784" s="15"/>
      <c r="H784" s="16">
        <f t="shared" si="33"/>
        <v>0</v>
      </c>
      <c r="I784" s="36">
        <f t="shared" si="39"/>
        <v>84400457</v>
      </c>
      <c r="J784" s="36">
        <f t="shared" si="38"/>
        <v>0</v>
      </c>
      <c r="K784" s="36">
        <f t="shared" si="40"/>
        <v>84400457</v>
      </c>
    </row>
    <row r="785" spans="1:11" outlineLevel="7" x14ac:dyDescent="0.25">
      <c r="A785" s="5" t="s">
        <v>101</v>
      </c>
      <c r="B785" s="17" t="s">
        <v>522</v>
      </c>
      <c r="C785" s="17" t="s">
        <v>548</v>
      </c>
      <c r="D785" s="17" t="s">
        <v>552</v>
      </c>
      <c r="E785" s="17" t="s">
        <v>102</v>
      </c>
      <c r="F785" s="23">
        <v>84400457</v>
      </c>
      <c r="G785" s="15"/>
      <c r="H785" s="16">
        <f t="shared" si="33"/>
        <v>0</v>
      </c>
      <c r="I785" s="36">
        <v>84400457</v>
      </c>
      <c r="J785" s="36">
        <f t="shared" si="38"/>
        <v>0</v>
      </c>
      <c r="K785" s="36">
        <v>84400457</v>
      </c>
    </row>
    <row r="786" spans="1:11" ht="25.5" x14ac:dyDescent="0.25">
      <c r="A786" s="4" t="s">
        <v>553</v>
      </c>
      <c r="B786" s="29" t="s">
        <v>554</v>
      </c>
      <c r="C786" s="17"/>
      <c r="D786" s="17"/>
      <c r="E786" s="17"/>
      <c r="F786" s="22">
        <v>112190437</v>
      </c>
      <c r="G786" s="15"/>
      <c r="H786" s="16">
        <f t="shared" si="33"/>
        <v>113020</v>
      </c>
      <c r="I786" s="43">
        <f>I787+I797+I814+I827+I838</f>
        <v>112303457</v>
      </c>
      <c r="J786" s="36">
        <f t="shared" si="38"/>
        <v>9108881.9099999964</v>
      </c>
      <c r="K786" s="43">
        <f>K787+K797+K814+K827+K838</f>
        <v>121412338.91</v>
      </c>
    </row>
    <row r="787" spans="1:11" outlineLevel="1" x14ac:dyDescent="0.25">
      <c r="A787" s="5" t="s">
        <v>9</v>
      </c>
      <c r="B787" s="17" t="s">
        <v>554</v>
      </c>
      <c r="C787" s="17" t="s">
        <v>10</v>
      </c>
      <c r="D787" s="17"/>
      <c r="E787" s="17"/>
      <c r="F787" s="23">
        <v>825403</v>
      </c>
      <c r="G787" s="15"/>
      <c r="H787" s="16">
        <f t="shared" si="33"/>
        <v>13020</v>
      </c>
      <c r="I787" s="36">
        <f>I788+I794</f>
        <v>838423</v>
      </c>
      <c r="J787" s="36">
        <f t="shared" si="38"/>
        <v>364208.73</v>
      </c>
      <c r="K787" s="36">
        <f>K788+K794</f>
        <v>1202631.73</v>
      </c>
    </row>
    <row r="788" spans="1:11" outlineLevel="2" x14ac:dyDescent="0.25">
      <c r="A788" s="5" t="s">
        <v>57</v>
      </c>
      <c r="B788" s="17" t="s">
        <v>554</v>
      </c>
      <c r="C788" s="17" t="s">
        <v>58</v>
      </c>
      <c r="D788" s="17"/>
      <c r="E788" s="17"/>
      <c r="F788" s="23">
        <v>825403</v>
      </c>
      <c r="G788" s="15"/>
      <c r="H788" s="16">
        <f t="shared" si="33"/>
        <v>0</v>
      </c>
      <c r="I788" s="36">
        <f>I789</f>
        <v>825403</v>
      </c>
      <c r="J788" s="36">
        <f t="shared" si="38"/>
        <v>364208.73</v>
      </c>
      <c r="K788" s="36">
        <f>K789</f>
        <v>1189611.73</v>
      </c>
    </row>
    <row r="789" spans="1:11" ht="38.25" outlineLevel="3" x14ac:dyDescent="0.25">
      <c r="A789" s="5" t="s">
        <v>85</v>
      </c>
      <c r="B789" s="17" t="s">
        <v>554</v>
      </c>
      <c r="C789" s="17" t="s">
        <v>58</v>
      </c>
      <c r="D789" s="17" t="s">
        <v>86</v>
      </c>
      <c r="E789" s="17"/>
      <c r="F789" s="23">
        <v>825403</v>
      </c>
      <c r="G789" s="15"/>
      <c r="H789" s="16">
        <f t="shared" si="33"/>
        <v>0</v>
      </c>
      <c r="I789" s="36">
        <f>I790</f>
        <v>825403</v>
      </c>
      <c r="J789" s="36">
        <f t="shared" si="38"/>
        <v>364208.73</v>
      </c>
      <c r="K789" s="36">
        <f>K790</f>
        <v>1189611.73</v>
      </c>
    </row>
    <row r="790" spans="1:11" ht="51" outlineLevel="5" x14ac:dyDescent="0.25">
      <c r="A790" s="5" t="s">
        <v>87</v>
      </c>
      <c r="B790" s="17" t="s">
        <v>554</v>
      </c>
      <c r="C790" s="17" t="s">
        <v>58</v>
      </c>
      <c r="D790" s="17" t="s">
        <v>88</v>
      </c>
      <c r="E790" s="17"/>
      <c r="F790" s="23">
        <v>825403</v>
      </c>
      <c r="G790" s="15"/>
      <c r="H790" s="16">
        <f t="shared" si="33"/>
        <v>0</v>
      </c>
      <c r="I790" s="36">
        <f>I791</f>
        <v>825403</v>
      </c>
      <c r="J790" s="36">
        <f t="shared" si="38"/>
        <v>364208.73</v>
      </c>
      <c r="K790" s="36">
        <f>K791</f>
        <v>1189611.73</v>
      </c>
    </row>
    <row r="791" spans="1:11" ht="38.25" outlineLevel="6" x14ac:dyDescent="0.25">
      <c r="A791" s="5" t="s">
        <v>89</v>
      </c>
      <c r="B791" s="17" t="s">
        <v>554</v>
      </c>
      <c r="C791" s="17" t="s">
        <v>58</v>
      </c>
      <c r="D791" s="17" t="s">
        <v>90</v>
      </c>
      <c r="E791" s="17"/>
      <c r="F791" s="23">
        <v>825403</v>
      </c>
      <c r="G791" s="15"/>
      <c r="H791" s="16">
        <f t="shared" si="33"/>
        <v>0</v>
      </c>
      <c r="I791" s="36">
        <f>I792</f>
        <v>825403</v>
      </c>
      <c r="J791" s="36">
        <f t="shared" si="38"/>
        <v>364208.73</v>
      </c>
      <c r="K791" s="36">
        <f>K792</f>
        <v>1189611.73</v>
      </c>
    </row>
    <row r="792" spans="1:11" ht="63.75" outlineLevel="7" x14ac:dyDescent="0.25">
      <c r="A792" s="5" t="s">
        <v>19</v>
      </c>
      <c r="B792" s="17" t="s">
        <v>554</v>
      </c>
      <c r="C792" s="17" t="s">
        <v>58</v>
      </c>
      <c r="D792" s="17" t="s">
        <v>90</v>
      </c>
      <c r="E792" s="17" t="s">
        <v>20</v>
      </c>
      <c r="F792" s="23">
        <v>825403</v>
      </c>
      <c r="G792" s="15"/>
      <c r="H792" s="16">
        <f t="shared" si="33"/>
        <v>0</v>
      </c>
      <c r="I792" s="36">
        <f>I793</f>
        <v>825403</v>
      </c>
      <c r="J792" s="36">
        <f t="shared" si="38"/>
        <v>364208.73</v>
      </c>
      <c r="K792" s="36">
        <f>K793</f>
        <v>1189611.73</v>
      </c>
    </row>
    <row r="793" spans="1:11" ht="25.5" outlineLevel="7" x14ac:dyDescent="0.25">
      <c r="A793" s="5" t="s">
        <v>21</v>
      </c>
      <c r="B793" s="17" t="s">
        <v>554</v>
      </c>
      <c r="C793" s="17" t="s">
        <v>58</v>
      </c>
      <c r="D793" s="17" t="s">
        <v>90</v>
      </c>
      <c r="E793" s="17" t="s">
        <v>22</v>
      </c>
      <c r="F793" s="23">
        <v>825403</v>
      </c>
      <c r="G793" s="15"/>
      <c r="H793" s="16">
        <f t="shared" ref="H793:H859" si="41">I793-F793</f>
        <v>0</v>
      </c>
      <c r="I793" s="36">
        <v>825403</v>
      </c>
      <c r="J793" s="36">
        <f t="shared" si="38"/>
        <v>364208.73</v>
      </c>
      <c r="K793" s="36">
        <v>1189611.73</v>
      </c>
    </row>
    <row r="794" spans="1:11" outlineLevel="7" x14ac:dyDescent="0.25">
      <c r="A794" s="5" t="s">
        <v>93</v>
      </c>
      <c r="B794" s="17" t="s">
        <v>554</v>
      </c>
      <c r="C794" s="17" t="s">
        <v>58</v>
      </c>
      <c r="D794" s="17" t="s">
        <v>94</v>
      </c>
      <c r="E794" s="17"/>
      <c r="F794" s="23"/>
      <c r="G794" s="15"/>
      <c r="H794" s="16"/>
      <c r="I794" s="36">
        <f>I795</f>
        <v>13020</v>
      </c>
      <c r="J794" s="36">
        <f t="shared" si="38"/>
        <v>0</v>
      </c>
      <c r="K794" s="36">
        <f>K795</f>
        <v>13020</v>
      </c>
    </row>
    <row r="795" spans="1:11" ht="63.75" outlineLevel="7" x14ac:dyDescent="0.25">
      <c r="A795" s="5" t="s">
        <v>19</v>
      </c>
      <c r="B795" s="17" t="s">
        <v>554</v>
      </c>
      <c r="C795" s="17" t="s">
        <v>58</v>
      </c>
      <c r="D795" s="17" t="s">
        <v>94</v>
      </c>
      <c r="E795" s="17" t="s">
        <v>20</v>
      </c>
      <c r="F795" s="23"/>
      <c r="G795" s="15"/>
      <c r="H795" s="16"/>
      <c r="I795" s="36">
        <f>I796</f>
        <v>13020</v>
      </c>
      <c r="J795" s="36">
        <f t="shared" si="38"/>
        <v>0</v>
      </c>
      <c r="K795" s="36">
        <f>K796</f>
        <v>13020</v>
      </c>
    </row>
    <row r="796" spans="1:11" ht="25.5" outlineLevel="7" x14ac:dyDescent="0.25">
      <c r="A796" s="5" t="s">
        <v>758</v>
      </c>
      <c r="B796" s="17" t="s">
        <v>554</v>
      </c>
      <c r="C796" s="17" t="s">
        <v>58</v>
      </c>
      <c r="D796" s="17" t="s">
        <v>94</v>
      </c>
      <c r="E796" s="17" t="s">
        <v>22</v>
      </c>
      <c r="F796" s="23"/>
      <c r="G796" s="15"/>
      <c r="H796" s="16"/>
      <c r="I796" s="36">
        <v>13020</v>
      </c>
      <c r="J796" s="36">
        <f t="shared" si="38"/>
        <v>0</v>
      </c>
      <c r="K796" s="36">
        <v>13020</v>
      </c>
    </row>
    <row r="797" spans="1:11" ht="25.5" outlineLevel="1" x14ac:dyDescent="0.25">
      <c r="A797" s="5" t="s">
        <v>103</v>
      </c>
      <c r="B797" s="17" t="s">
        <v>554</v>
      </c>
      <c r="C797" s="17" t="s">
        <v>104</v>
      </c>
      <c r="D797" s="17"/>
      <c r="E797" s="17"/>
      <c r="F797" s="23">
        <v>1254648</v>
      </c>
      <c r="G797" s="15"/>
      <c r="H797" s="16">
        <f t="shared" si="41"/>
        <v>0</v>
      </c>
      <c r="I797" s="36">
        <f>I798+I808</f>
        <v>1254648</v>
      </c>
      <c r="J797" s="36">
        <f t="shared" si="38"/>
        <v>-55032</v>
      </c>
      <c r="K797" s="36">
        <f>K798+K808</f>
        <v>1199616</v>
      </c>
    </row>
    <row r="798" spans="1:11" ht="38.25" outlineLevel="2" x14ac:dyDescent="0.25">
      <c r="A798" s="5" t="s">
        <v>123</v>
      </c>
      <c r="B798" s="17" t="s">
        <v>554</v>
      </c>
      <c r="C798" s="17" t="s">
        <v>124</v>
      </c>
      <c r="D798" s="17"/>
      <c r="E798" s="17"/>
      <c r="F798" s="23">
        <v>494648</v>
      </c>
      <c r="G798" s="15"/>
      <c r="H798" s="16">
        <f t="shared" si="41"/>
        <v>0</v>
      </c>
      <c r="I798" s="36">
        <f>I799</f>
        <v>494648</v>
      </c>
      <c r="J798" s="36">
        <f t="shared" si="38"/>
        <v>0</v>
      </c>
      <c r="K798" s="36">
        <f>K799</f>
        <v>494648</v>
      </c>
    </row>
    <row r="799" spans="1:11" ht="38.25" outlineLevel="3" x14ac:dyDescent="0.25">
      <c r="A799" s="5" t="s">
        <v>49</v>
      </c>
      <c r="B799" s="17" t="s">
        <v>554</v>
      </c>
      <c r="C799" s="17" t="s">
        <v>124</v>
      </c>
      <c r="D799" s="17" t="s">
        <v>50</v>
      </c>
      <c r="E799" s="17"/>
      <c r="F799" s="23">
        <v>494648</v>
      </c>
      <c r="G799" s="15"/>
      <c r="H799" s="16">
        <f t="shared" si="41"/>
        <v>0</v>
      </c>
      <c r="I799" s="36">
        <f>I800+I804</f>
        <v>494648</v>
      </c>
      <c r="J799" s="36">
        <f t="shared" si="38"/>
        <v>0</v>
      </c>
      <c r="K799" s="36">
        <f>K800+K804</f>
        <v>494648</v>
      </c>
    </row>
    <row r="800" spans="1:11" ht="38.25" outlineLevel="5" x14ac:dyDescent="0.25">
      <c r="A800" s="5" t="s">
        <v>51</v>
      </c>
      <c r="B800" s="17" t="s">
        <v>554</v>
      </c>
      <c r="C800" s="17" t="s">
        <v>124</v>
      </c>
      <c r="D800" s="17" t="s">
        <v>52</v>
      </c>
      <c r="E800" s="17"/>
      <c r="F800" s="23">
        <v>340322</v>
      </c>
      <c r="G800" s="15"/>
      <c r="H800" s="16">
        <f t="shared" si="41"/>
        <v>0</v>
      </c>
      <c r="I800" s="36">
        <f>I801</f>
        <v>340322</v>
      </c>
      <c r="J800" s="36">
        <f t="shared" si="38"/>
        <v>0</v>
      </c>
      <c r="K800" s="36">
        <f>K801</f>
        <v>340322</v>
      </c>
    </row>
    <row r="801" spans="1:11" ht="38.25" outlineLevel="6" x14ac:dyDescent="0.25">
      <c r="A801" s="5" t="s">
        <v>135</v>
      </c>
      <c r="B801" s="17" t="s">
        <v>554</v>
      </c>
      <c r="C801" s="17" t="s">
        <v>124</v>
      </c>
      <c r="D801" s="17" t="s">
        <v>136</v>
      </c>
      <c r="E801" s="17"/>
      <c r="F801" s="23">
        <v>340322</v>
      </c>
      <c r="G801" s="15"/>
      <c r="H801" s="16">
        <f t="shared" si="41"/>
        <v>0</v>
      </c>
      <c r="I801" s="36">
        <f>I802</f>
        <v>340322</v>
      </c>
      <c r="J801" s="36">
        <f t="shared" si="38"/>
        <v>0</v>
      </c>
      <c r="K801" s="36">
        <f>K802</f>
        <v>340322</v>
      </c>
    </row>
    <row r="802" spans="1:11" ht="25.5" outlineLevel="7" x14ac:dyDescent="0.25">
      <c r="A802" s="5" t="s">
        <v>412</v>
      </c>
      <c r="B802" s="17" t="s">
        <v>554</v>
      </c>
      <c r="C802" s="17" t="s">
        <v>124</v>
      </c>
      <c r="D802" s="17" t="s">
        <v>136</v>
      </c>
      <c r="E802" s="17" t="s">
        <v>413</v>
      </c>
      <c r="F802" s="23">
        <v>340322</v>
      </c>
      <c r="G802" s="15"/>
      <c r="H802" s="16">
        <f t="shared" si="41"/>
        <v>0</v>
      </c>
      <c r="I802" s="36">
        <f>I803</f>
        <v>340322</v>
      </c>
      <c r="J802" s="36">
        <f t="shared" si="38"/>
        <v>0</v>
      </c>
      <c r="K802" s="36">
        <f>K803</f>
        <v>340322</v>
      </c>
    </row>
    <row r="803" spans="1:11" outlineLevel="7" x14ac:dyDescent="0.25">
      <c r="A803" s="5" t="s">
        <v>426</v>
      </c>
      <c r="B803" s="17" t="s">
        <v>554</v>
      </c>
      <c r="C803" s="17" t="s">
        <v>124</v>
      </c>
      <c r="D803" s="17" t="s">
        <v>136</v>
      </c>
      <c r="E803" s="17" t="s">
        <v>427</v>
      </c>
      <c r="F803" s="23">
        <v>340322</v>
      </c>
      <c r="G803" s="15"/>
      <c r="H803" s="16">
        <f t="shared" si="41"/>
        <v>0</v>
      </c>
      <c r="I803" s="36">
        <v>340322</v>
      </c>
      <c r="J803" s="36">
        <f t="shared" si="38"/>
        <v>0</v>
      </c>
      <c r="K803" s="36">
        <v>340322</v>
      </c>
    </row>
    <row r="804" spans="1:11" ht="51" outlineLevel="5" x14ac:dyDescent="0.25">
      <c r="A804" s="5" t="s">
        <v>151</v>
      </c>
      <c r="B804" s="17" t="s">
        <v>554</v>
      </c>
      <c r="C804" s="17" t="s">
        <v>124</v>
      </c>
      <c r="D804" s="17" t="s">
        <v>152</v>
      </c>
      <c r="E804" s="17"/>
      <c r="F804" s="23">
        <v>154326</v>
      </c>
      <c r="G804" s="15"/>
      <c r="H804" s="16">
        <f t="shared" si="41"/>
        <v>0</v>
      </c>
      <c r="I804" s="36">
        <f>I805</f>
        <v>154326</v>
      </c>
      <c r="J804" s="36">
        <f t="shared" si="38"/>
        <v>0</v>
      </c>
      <c r="K804" s="36">
        <f>K805</f>
        <v>154326</v>
      </c>
    </row>
    <row r="805" spans="1:11" ht="38.25" outlineLevel="6" x14ac:dyDescent="0.25">
      <c r="A805" s="5" t="s">
        <v>153</v>
      </c>
      <c r="B805" s="17" t="s">
        <v>554</v>
      </c>
      <c r="C805" s="17" t="s">
        <v>124</v>
      </c>
      <c r="D805" s="17" t="s">
        <v>154</v>
      </c>
      <c r="E805" s="17"/>
      <c r="F805" s="23">
        <v>154326</v>
      </c>
      <c r="G805" s="15"/>
      <c r="H805" s="16">
        <f t="shared" si="41"/>
        <v>0</v>
      </c>
      <c r="I805" s="36">
        <f>I806</f>
        <v>154326</v>
      </c>
      <c r="J805" s="36">
        <f t="shared" si="38"/>
        <v>0</v>
      </c>
      <c r="K805" s="36">
        <f>K806</f>
        <v>154326</v>
      </c>
    </row>
    <row r="806" spans="1:11" ht="25.5" outlineLevel="7" x14ac:dyDescent="0.25">
      <c r="A806" s="5" t="s">
        <v>412</v>
      </c>
      <c r="B806" s="17" t="s">
        <v>554</v>
      </c>
      <c r="C806" s="17" t="s">
        <v>124</v>
      </c>
      <c r="D806" s="17" t="s">
        <v>154</v>
      </c>
      <c r="E806" s="17" t="s">
        <v>413</v>
      </c>
      <c r="F806" s="23">
        <v>154326</v>
      </c>
      <c r="G806" s="15"/>
      <c r="H806" s="16">
        <f t="shared" si="41"/>
        <v>0</v>
      </c>
      <c r="I806" s="36">
        <f>I807</f>
        <v>154326</v>
      </c>
      <c r="J806" s="36">
        <f t="shared" si="38"/>
        <v>0</v>
      </c>
      <c r="K806" s="36">
        <f>K807</f>
        <v>154326</v>
      </c>
    </row>
    <row r="807" spans="1:11" outlineLevel="7" x14ac:dyDescent="0.25">
      <c r="A807" s="5" t="s">
        <v>426</v>
      </c>
      <c r="B807" s="17" t="s">
        <v>554</v>
      </c>
      <c r="C807" s="17" t="s">
        <v>124</v>
      </c>
      <c r="D807" s="17" t="s">
        <v>154</v>
      </c>
      <c r="E807" s="17" t="s">
        <v>427</v>
      </c>
      <c r="F807" s="23">
        <v>154326</v>
      </c>
      <c r="G807" s="15"/>
      <c r="H807" s="16">
        <f t="shared" si="41"/>
        <v>0</v>
      </c>
      <c r="I807" s="36">
        <v>154326</v>
      </c>
      <c r="J807" s="36">
        <f t="shared" si="38"/>
        <v>0</v>
      </c>
      <c r="K807" s="36">
        <v>154326</v>
      </c>
    </row>
    <row r="808" spans="1:11" ht="25.5" outlineLevel="2" x14ac:dyDescent="0.25">
      <c r="A808" s="5" t="s">
        <v>155</v>
      </c>
      <c r="B808" s="17" t="s">
        <v>554</v>
      </c>
      <c r="C808" s="17" t="s">
        <v>156</v>
      </c>
      <c r="D808" s="17"/>
      <c r="E808" s="17"/>
      <c r="F808" s="23">
        <v>760000</v>
      </c>
      <c r="G808" s="15"/>
      <c r="H808" s="16">
        <f t="shared" si="41"/>
        <v>0</v>
      </c>
      <c r="I808" s="36">
        <f>I809</f>
        <v>760000</v>
      </c>
      <c r="J808" s="36">
        <f t="shared" si="38"/>
        <v>-55032</v>
      </c>
      <c r="K808" s="36">
        <f>K809</f>
        <v>704968</v>
      </c>
    </row>
    <row r="809" spans="1:11" ht="38.25" outlineLevel="3" x14ac:dyDescent="0.25">
      <c r="A809" s="5" t="s">
        <v>49</v>
      </c>
      <c r="B809" s="17" t="s">
        <v>554</v>
      </c>
      <c r="C809" s="17" t="s">
        <v>156</v>
      </c>
      <c r="D809" s="17" t="s">
        <v>50</v>
      </c>
      <c r="E809" s="17"/>
      <c r="F809" s="23">
        <v>760000</v>
      </c>
      <c r="G809" s="15"/>
      <c r="H809" s="16">
        <f t="shared" si="41"/>
        <v>0</v>
      </c>
      <c r="I809" s="36">
        <f>I810</f>
        <v>760000</v>
      </c>
      <c r="J809" s="36">
        <f t="shared" si="38"/>
        <v>-55032</v>
      </c>
      <c r="K809" s="36">
        <f>K810</f>
        <v>704968</v>
      </c>
    </row>
    <row r="810" spans="1:11" ht="63.75" outlineLevel="5" x14ac:dyDescent="0.25">
      <c r="A810" s="5" t="s">
        <v>157</v>
      </c>
      <c r="B810" s="17" t="s">
        <v>554</v>
      </c>
      <c r="C810" s="17" t="s">
        <v>156</v>
      </c>
      <c r="D810" s="17" t="s">
        <v>158</v>
      </c>
      <c r="E810" s="17"/>
      <c r="F810" s="23">
        <v>760000</v>
      </c>
      <c r="G810" s="15"/>
      <c r="H810" s="16">
        <f t="shared" si="41"/>
        <v>0</v>
      </c>
      <c r="I810" s="36">
        <f>I811</f>
        <v>760000</v>
      </c>
      <c r="J810" s="36">
        <f t="shared" si="38"/>
        <v>-55032</v>
      </c>
      <c r="K810" s="36">
        <f>K811</f>
        <v>704968</v>
      </c>
    </row>
    <row r="811" spans="1:11" ht="51" outlineLevel="6" x14ac:dyDescent="0.25">
      <c r="A811" s="5" t="s">
        <v>159</v>
      </c>
      <c r="B811" s="17" t="s">
        <v>554</v>
      </c>
      <c r="C811" s="17" t="s">
        <v>156</v>
      </c>
      <c r="D811" s="17" t="s">
        <v>160</v>
      </c>
      <c r="E811" s="17"/>
      <c r="F811" s="23">
        <v>760000</v>
      </c>
      <c r="G811" s="15"/>
      <c r="H811" s="16">
        <f t="shared" si="41"/>
        <v>0</v>
      </c>
      <c r="I811" s="36">
        <f>I812</f>
        <v>760000</v>
      </c>
      <c r="J811" s="36">
        <f t="shared" si="38"/>
        <v>-55032</v>
      </c>
      <c r="K811" s="36">
        <f>K812</f>
        <v>704968</v>
      </c>
    </row>
    <row r="812" spans="1:11" ht="25.5" outlineLevel="7" x14ac:dyDescent="0.25">
      <c r="A812" s="5" t="s">
        <v>412</v>
      </c>
      <c r="B812" s="17" t="s">
        <v>554</v>
      </c>
      <c r="C812" s="17" t="s">
        <v>156</v>
      </c>
      <c r="D812" s="17" t="s">
        <v>160</v>
      </c>
      <c r="E812" s="17" t="s">
        <v>413</v>
      </c>
      <c r="F812" s="23">
        <v>760000</v>
      </c>
      <c r="G812" s="15"/>
      <c r="H812" s="16">
        <f t="shared" si="41"/>
        <v>0</v>
      </c>
      <c r="I812" s="36">
        <f>I813</f>
        <v>760000</v>
      </c>
      <c r="J812" s="36">
        <f t="shared" si="38"/>
        <v>-55032</v>
      </c>
      <c r="K812" s="36">
        <f>K813</f>
        <v>704968</v>
      </c>
    </row>
    <row r="813" spans="1:11" outlineLevel="7" x14ac:dyDescent="0.25">
      <c r="A813" s="5" t="s">
        <v>426</v>
      </c>
      <c r="B813" s="17" t="s">
        <v>554</v>
      </c>
      <c r="C813" s="17" t="s">
        <v>156</v>
      </c>
      <c r="D813" s="17" t="s">
        <v>160</v>
      </c>
      <c r="E813" s="17" t="s">
        <v>427</v>
      </c>
      <c r="F813" s="23">
        <v>760000</v>
      </c>
      <c r="G813" s="15"/>
      <c r="H813" s="16">
        <f t="shared" si="41"/>
        <v>0</v>
      </c>
      <c r="I813" s="36">
        <v>760000</v>
      </c>
      <c r="J813" s="36">
        <f t="shared" si="38"/>
        <v>-55032</v>
      </c>
      <c r="K813" s="36">
        <v>704968</v>
      </c>
    </row>
    <row r="814" spans="1:11" outlineLevel="1" x14ac:dyDescent="0.25">
      <c r="A814" s="5" t="s">
        <v>175</v>
      </c>
      <c r="B814" s="17" t="s">
        <v>554</v>
      </c>
      <c r="C814" s="17" t="s">
        <v>176</v>
      </c>
      <c r="D814" s="17"/>
      <c r="E814" s="17"/>
      <c r="F814" s="23">
        <v>156600</v>
      </c>
      <c r="G814" s="15"/>
      <c r="H814" s="16">
        <f t="shared" si="41"/>
        <v>1545</v>
      </c>
      <c r="I814" s="36">
        <f>I815</f>
        <v>158145</v>
      </c>
      <c r="J814" s="36">
        <f t="shared" si="38"/>
        <v>0</v>
      </c>
      <c r="K814" s="36">
        <f>K815</f>
        <v>158145</v>
      </c>
    </row>
    <row r="815" spans="1:11" outlineLevel="2" x14ac:dyDescent="0.25">
      <c r="A815" s="5" t="s">
        <v>241</v>
      </c>
      <c r="B815" s="17" t="s">
        <v>554</v>
      </c>
      <c r="C815" s="17" t="s">
        <v>242</v>
      </c>
      <c r="D815" s="17"/>
      <c r="E815" s="17"/>
      <c r="F815" s="23">
        <v>156600</v>
      </c>
      <c r="G815" s="15"/>
      <c r="H815" s="16">
        <f t="shared" si="41"/>
        <v>1545</v>
      </c>
      <c r="I815" s="36">
        <v>158145</v>
      </c>
      <c r="J815" s="36">
        <f t="shared" si="38"/>
        <v>0</v>
      </c>
      <c r="K815" s="36">
        <v>158145</v>
      </c>
    </row>
    <row r="816" spans="1:11" ht="25.5" outlineLevel="3" x14ac:dyDescent="0.25">
      <c r="A816" s="5" t="s">
        <v>233</v>
      </c>
      <c r="B816" s="17" t="s">
        <v>554</v>
      </c>
      <c r="C816" s="17" t="s">
        <v>242</v>
      </c>
      <c r="D816" s="17" t="s">
        <v>234</v>
      </c>
      <c r="E816" s="17"/>
      <c r="F816" s="23">
        <v>31600</v>
      </c>
      <c r="G816" s="15"/>
      <c r="H816" s="16">
        <f t="shared" si="41"/>
        <v>1545</v>
      </c>
      <c r="I816" s="36">
        <f>I817</f>
        <v>33145</v>
      </c>
      <c r="J816" s="36">
        <f t="shared" si="38"/>
        <v>0</v>
      </c>
      <c r="K816" s="36">
        <f>K817</f>
        <v>33145</v>
      </c>
    </row>
    <row r="817" spans="1:11" ht="25.5" outlineLevel="4" x14ac:dyDescent="0.25">
      <c r="A817" s="5" t="s">
        <v>235</v>
      </c>
      <c r="B817" s="17" t="s">
        <v>554</v>
      </c>
      <c r="C817" s="17" t="s">
        <v>242</v>
      </c>
      <c r="D817" s="17" t="s">
        <v>236</v>
      </c>
      <c r="E817" s="17"/>
      <c r="F817" s="23">
        <v>31600</v>
      </c>
      <c r="G817" s="15"/>
      <c r="H817" s="16">
        <f t="shared" si="41"/>
        <v>1545</v>
      </c>
      <c r="I817" s="36">
        <f>I818</f>
        <v>33145</v>
      </c>
      <c r="J817" s="36">
        <f t="shared" si="38"/>
        <v>0</v>
      </c>
      <c r="K817" s="36">
        <f>K818</f>
        <v>33145</v>
      </c>
    </row>
    <row r="818" spans="1:11" ht="38.25" outlineLevel="5" x14ac:dyDescent="0.25">
      <c r="A818" s="5" t="s">
        <v>237</v>
      </c>
      <c r="B818" s="17" t="s">
        <v>554</v>
      </c>
      <c r="C818" s="17" t="s">
        <v>242</v>
      </c>
      <c r="D818" s="17" t="s">
        <v>238</v>
      </c>
      <c r="E818" s="17"/>
      <c r="F818" s="23">
        <v>31600</v>
      </c>
      <c r="G818" s="15"/>
      <c r="H818" s="16">
        <f t="shared" si="41"/>
        <v>1545</v>
      </c>
      <c r="I818" s="36">
        <f>I819</f>
        <v>33145</v>
      </c>
      <c r="J818" s="36">
        <f t="shared" si="38"/>
        <v>0</v>
      </c>
      <c r="K818" s="36">
        <f>K819</f>
        <v>33145</v>
      </c>
    </row>
    <row r="819" spans="1:11" ht="25.5" outlineLevel="6" x14ac:dyDescent="0.25">
      <c r="A819" s="5" t="s">
        <v>239</v>
      </c>
      <c r="B819" s="17" t="s">
        <v>554</v>
      </c>
      <c r="C819" s="17" t="s">
        <v>242</v>
      </c>
      <c r="D819" s="17" t="s">
        <v>240</v>
      </c>
      <c r="E819" s="17"/>
      <c r="F819" s="23">
        <v>31600</v>
      </c>
      <c r="G819" s="15"/>
      <c r="H819" s="16">
        <f t="shared" si="41"/>
        <v>1545</v>
      </c>
      <c r="I819" s="36">
        <f>I820</f>
        <v>33145</v>
      </c>
      <c r="J819" s="36">
        <f t="shared" si="38"/>
        <v>0</v>
      </c>
      <c r="K819" s="36">
        <f>K820</f>
        <v>33145</v>
      </c>
    </row>
    <row r="820" spans="1:11" ht="25.5" outlineLevel="7" x14ac:dyDescent="0.25">
      <c r="A820" s="5" t="s">
        <v>23</v>
      </c>
      <c r="B820" s="17" t="s">
        <v>554</v>
      </c>
      <c r="C820" s="17" t="s">
        <v>242</v>
      </c>
      <c r="D820" s="17" t="s">
        <v>240</v>
      </c>
      <c r="E820" s="17" t="s">
        <v>24</v>
      </c>
      <c r="F820" s="23">
        <v>31600</v>
      </c>
      <c r="G820" s="15"/>
      <c r="H820" s="16">
        <f t="shared" si="41"/>
        <v>1545</v>
      </c>
      <c r="I820" s="36">
        <f>I821</f>
        <v>33145</v>
      </c>
      <c r="J820" s="36">
        <f t="shared" si="38"/>
        <v>0</v>
      </c>
      <c r="K820" s="36">
        <f>K821</f>
        <v>33145</v>
      </c>
    </row>
    <row r="821" spans="1:11" ht="25.5" outlineLevel="7" x14ac:dyDescent="0.25">
      <c r="A821" s="5" t="s">
        <v>25</v>
      </c>
      <c r="B821" s="17" t="s">
        <v>554</v>
      </c>
      <c r="C821" s="17" t="s">
        <v>242</v>
      </c>
      <c r="D821" s="17" t="s">
        <v>240</v>
      </c>
      <c r="E821" s="17" t="s">
        <v>26</v>
      </c>
      <c r="F821" s="23">
        <v>31600</v>
      </c>
      <c r="G821" s="15"/>
      <c r="H821" s="16">
        <f t="shared" si="41"/>
        <v>1545</v>
      </c>
      <c r="I821" s="36">
        <v>33145</v>
      </c>
      <c r="J821" s="36">
        <f t="shared" si="38"/>
        <v>0</v>
      </c>
      <c r="K821" s="36">
        <v>33145</v>
      </c>
    </row>
    <row r="822" spans="1:11" ht="25.5" outlineLevel="3" x14ac:dyDescent="0.25">
      <c r="A822" s="5" t="s">
        <v>555</v>
      </c>
      <c r="B822" s="17" t="s">
        <v>554</v>
      </c>
      <c r="C822" s="17" t="s">
        <v>242</v>
      </c>
      <c r="D822" s="17" t="s">
        <v>556</v>
      </c>
      <c r="E822" s="17"/>
      <c r="F822" s="23">
        <v>125000</v>
      </c>
      <c r="G822" s="15"/>
      <c r="H822" s="16">
        <f t="shared" si="41"/>
        <v>0</v>
      </c>
      <c r="I822" s="36">
        <f>I823</f>
        <v>125000</v>
      </c>
      <c r="J822" s="36">
        <f t="shared" si="38"/>
        <v>0</v>
      </c>
      <c r="K822" s="36">
        <f>K823</f>
        <v>125000</v>
      </c>
    </row>
    <row r="823" spans="1:11" ht="25.5" outlineLevel="5" x14ac:dyDescent="0.25">
      <c r="A823" s="5" t="s">
        <v>557</v>
      </c>
      <c r="B823" s="17" t="s">
        <v>554</v>
      </c>
      <c r="C823" s="17" t="s">
        <v>242</v>
      </c>
      <c r="D823" s="17" t="s">
        <v>558</v>
      </c>
      <c r="E823" s="17"/>
      <c r="F823" s="23">
        <v>125000</v>
      </c>
      <c r="G823" s="15"/>
      <c r="H823" s="16">
        <f t="shared" si="41"/>
        <v>0</v>
      </c>
      <c r="I823" s="36">
        <f>I824</f>
        <v>125000</v>
      </c>
      <c r="J823" s="36">
        <f t="shared" si="38"/>
        <v>0</v>
      </c>
      <c r="K823" s="36">
        <f>K824</f>
        <v>125000</v>
      </c>
    </row>
    <row r="824" spans="1:11" outlineLevel="6" x14ac:dyDescent="0.25">
      <c r="A824" s="5" t="s">
        <v>559</v>
      </c>
      <c r="B824" s="17" t="s">
        <v>554</v>
      </c>
      <c r="C824" s="17" t="s">
        <v>242</v>
      </c>
      <c r="D824" s="17" t="s">
        <v>560</v>
      </c>
      <c r="E824" s="17"/>
      <c r="F824" s="23">
        <v>125000</v>
      </c>
      <c r="G824" s="15"/>
      <c r="H824" s="16">
        <f t="shared" si="41"/>
        <v>0</v>
      </c>
      <c r="I824" s="36">
        <f>I825</f>
        <v>125000</v>
      </c>
      <c r="J824" s="36">
        <f t="shared" si="38"/>
        <v>0</v>
      </c>
      <c r="K824" s="36">
        <f>K825</f>
        <v>125000</v>
      </c>
    </row>
    <row r="825" spans="1:11" ht="25.5" outlineLevel="7" x14ac:dyDescent="0.25">
      <c r="A825" s="5" t="s">
        <v>23</v>
      </c>
      <c r="B825" s="17" t="s">
        <v>554</v>
      </c>
      <c r="C825" s="17" t="s">
        <v>242</v>
      </c>
      <c r="D825" s="17" t="s">
        <v>560</v>
      </c>
      <c r="E825" s="17" t="s">
        <v>24</v>
      </c>
      <c r="F825" s="23">
        <v>125000</v>
      </c>
      <c r="G825" s="15"/>
      <c r="H825" s="16">
        <f t="shared" si="41"/>
        <v>0</v>
      </c>
      <c r="I825" s="36">
        <f>I826</f>
        <v>125000</v>
      </c>
      <c r="J825" s="36">
        <f t="shared" si="38"/>
        <v>0</v>
      </c>
      <c r="K825" s="36">
        <f>K826</f>
        <v>125000</v>
      </c>
    </row>
    <row r="826" spans="1:11" ht="25.5" outlineLevel="7" x14ac:dyDescent="0.25">
      <c r="A826" s="5" t="s">
        <v>25</v>
      </c>
      <c r="B826" s="17" t="s">
        <v>554</v>
      </c>
      <c r="C826" s="17" t="s">
        <v>242</v>
      </c>
      <c r="D826" s="17" t="s">
        <v>560</v>
      </c>
      <c r="E826" s="17" t="s">
        <v>26</v>
      </c>
      <c r="F826" s="23">
        <v>125000</v>
      </c>
      <c r="G826" s="15"/>
      <c r="H826" s="16">
        <f t="shared" si="41"/>
        <v>0</v>
      </c>
      <c r="I826" s="36">
        <v>125000</v>
      </c>
      <c r="J826" s="36">
        <f t="shared" si="38"/>
        <v>0</v>
      </c>
      <c r="K826" s="36">
        <v>125000</v>
      </c>
    </row>
    <row r="827" spans="1:11" outlineLevel="1" x14ac:dyDescent="0.25">
      <c r="A827" s="5" t="s">
        <v>356</v>
      </c>
      <c r="B827" s="17" t="s">
        <v>554</v>
      </c>
      <c r="C827" s="17" t="s">
        <v>357</v>
      </c>
      <c r="D827" s="17"/>
      <c r="E827" s="17"/>
      <c r="F827" s="23">
        <v>53175386</v>
      </c>
      <c r="G827" s="15"/>
      <c r="H827" s="16">
        <f t="shared" si="41"/>
        <v>0</v>
      </c>
      <c r="I827" s="36">
        <f>I828</f>
        <v>53175386</v>
      </c>
      <c r="J827" s="36">
        <f t="shared" si="38"/>
        <v>4121947.6199999973</v>
      </c>
      <c r="K827" s="36">
        <f>K828</f>
        <v>57297333.619999997</v>
      </c>
    </row>
    <row r="828" spans="1:11" outlineLevel="2" x14ac:dyDescent="0.25">
      <c r="A828" s="5" t="s">
        <v>561</v>
      </c>
      <c r="B828" s="17" t="s">
        <v>554</v>
      </c>
      <c r="C828" s="17" t="s">
        <v>562</v>
      </c>
      <c r="D828" s="17"/>
      <c r="E828" s="17"/>
      <c r="F828" s="23">
        <v>53175386</v>
      </c>
      <c r="G828" s="15"/>
      <c r="H828" s="16">
        <f t="shared" si="41"/>
        <v>0</v>
      </c>
      <c r="I828" s="36">
        <f>I829</f>
        <v>53175386</v>
      </c>
      <c r="J828" s="36">
        <f t="shared" si="38"/>
        <v>4121947.6199999973</v>
      </c>
      <c r="K828" s="36">
        <f>K829</f>
        <v>57297333.619999997</v>
      </c>
    </row>
    <row r="829" spans="1:11" ht="25.5" outlineLevel="3" x14ac:dyDescent="0.25">
      <c r="A829" s="5" t="s">
        <v>77</v>
      </c>
      <c r="B829" s="17" t="s">
        <v>554</v>
      </c>
      <c r="C829" s="17" t="s">
        <v>562</v>
      </c>
      <c r="D829" s="17" t="s">
        <v>78</v>
      </c>
      <c r="E829" s="17"/>
      <c r="F829" s="23">
        <v>53175386</v>
      </c>
      <c r="G829" s="15"/>
      <c r="H829" s="16">
        <f t="shared" si="41"/>
        <v>0</v>
      </c>
      <c r="I829" s="36">
        <f>I830</f>
        <v>53175386</v>
      </c>
      <c r="J829" s="36">
        <f t="shared" si="38"/>
        <v>4121947.6199999973</v>
      </c>
      <c r="K829" s="36">
        <f>K830</f>
        <v>57297333.619999997</v>
      </c>
    </row>
    <row r="830" spans="1:11" ht="25.5" outlineLevel="4" x14ac:dyDescent="0.25">
      <c r="A830" s="5" t="s">
        <v>563</v>
      </c>
      <c r="B830" s="17" t="s">
        <v>554</v>
      </c>
      <c r="C830" s="17" t="s">
        <v>562</v>
      </c>
      <c r="D830" s="17" t="s">
        <v>564</v>
      </c>
      <c r="E830" s="17"/>
      <c r="F830" s="23">
        <v>53175386</v>
      </c>
      <c r="G830" s="15"/>
      <c r="H830" s="16">
        <f t="shared" si="41"/>
        <v>0</v>
      </c>
      <c r="I830" s="36">
        <f>I831</f>
        <v>53175386</v>
      </c>
      <c r="J830" s="36">
        <f t="shared" si="38"/>
        <v>4121947.6199999973</v>
      </c>
      <c r="K830" s="36">
        <f>K831</f>
        <v>57297333.619999997</v>
      </c>
    </row>
    <row r="831" spans="1:11" ht="25.5" outlineLevel="5" x14ac:dyDescent="0.25">
      <c r="A831" s="5" t="s">
        <v>565</v>
      </c>
      <c r="B831" s="17" t="s">
        <v>554</v>
      </c>
      <c r="C831" s="17" t="s">
        <v>562</v>
      </c>
      <c r="D831" s="17" t="s">
        <v>566</v>
      </c>
      <c r="E831" s="17"/>
      <c r="F831" s="23">
        <v>53175386</v>
      </c>
      <c r="G831" s="15"/>
      <c r="H831" s="16">
        <f t="shared" si="41"/>
        <v>0</v>
      </c>
      <c r="I831" s="36">
        <f>I832+I835</f>
        <v>53175386</v>
      </c>
      <c r="J831" s="36">
        <f t="shared" si="38"/>
        <v>4121947.6199999973</v>
      </c>
      <c r="K831" s="36">
        <f>K832+K835</f>
        <v>57297333.619999997</v>
      </c>
    </row>
    <row r="832" spans="1:11" outlineLevel="6" x14ac:dyDescent="0.25">
      <c r="A832" s="5" t="s">
        <v>567</v>
      </c>
      <c r="B832" s="17" t="s">
        <v>554</v>
      </c>
      <c r="C832" s="17" t="s">
        <v>562</v>
      </c>
      <c r="D832" s="17" t="s">
        <v>568</v>
      </c>
      <c r="E832" s="17"/>
      <c r="F832" s="23">
        <v>51869401.560000002</v>
      </c>
      <c r="G832" s="15"/>
      <c r="H832" s="16">
        <f t="shared" si="41"/>
        <v>0</v>
      </c>
      <c r="I832" s="36">
        <f>I833</f>
        <v>51869401.560000002</v>
      </c>
      <c r="J832" s="36">
        <f t="shared" si="38"/>
        <v>4121947.6199999973</v>
      </c>
      <c r="K832" s="36">
        <f>K833</f>
        <v>55991349.18</v>
      </c>
    </row>
    <row r="833" spans="1:11" ht="25.5" outlineLevel="7" x14ac:dyDescent="0.25">
      <c r="A833" s="5" t="s">
        <v>412</v>
      </c>
      <c r="B833" s="17" t="s">
        <v>554</v>
      </c>
      <c r="C833" s="17" t="s">
        <v>562</v>
      </c>
      <c r="D833" s="17" t="s">
        <v>568</v>
      </c>
      <c r="E833" s="17" t="s">
        <v>413</v>
      </c>
      <c r="F833" s="23">
        <v>51869401.560000002</v>
      </c>
      <c r="G833" s="15"/>
      <c r="H833" s="16">
        <f t="shared" si="41"/>
        <v>0</v>
      </c>
      <c r="I833" s="36">
        <f>I834</f>
        <v>51869401.560000002</v>
      </c>
      <c r="J833" s="36">
        <f t="shared" si="38"/>
        <v>4121947.6199999973</v>
      </c>
      <c r="K833" s="36">
        <f>K834</f>
        <v>55991349.18</v>
      </c>
    </row>
    <row r="834" spans="1:11" outlineLevel="7" x14ac:dyDescent="0.25">
      <c r="A834" s="5" t="s">
        <v>426</v>
      </c>
      <c r="B834" s="17" t="s">
        <v>554</v>
      </c>
      <c r="C834" s="17" t="s">
        <v>562</v>
      </c>
      <c r="D834" s="17" t="s">
        <v>568</v>
      </c>
      <c r="E834" s="17" t="s">
        <v>427</v>
      </c>
      <c r="F834" s="23">
        <v>51869401.560000002</v>
      </c>
      <c r="G834" s="15"/>
      <c r="H834" s="16">
        <f t="shared" si="41"/>
        <v>0</v>
      </c>
      <c r="I834" s="36">
        <v>51869401.560000002</v>
      </c>
      <c r="J834" s="36">
        <f t="shared" si="38"/>
        <v>4121947.6199999973</v>
      </c>
      <c r="K834" s="36">
        <v>55991349.18</v>
      </c>
    </row>
    <row r="835" spans="1:11" ht="25.5" outlineLevel="6" x14ac:dyDescent="0.25">
      <c r="A835" s="5" t="s">
        <v>569</v>
      </c>
      <c r="B835" s="17" t="s">
        <v>554</v>
      </c>
      <c r="C835" s="17" t="s">
        <v>562</v>
      </c>
      <c r="D835" s="17" t="s">
        <v>570</v>
      </c>
      <c r="E835" s="17"/>
      <c r="F835" s="23">
        <v>1305984.44</v>
      </c>
      <c r="G835" s="15"/>
      <c r="H835" s="16">
        <f t="shared" si="41"/>
        <v>0</v>
      </c>
      <c r="I835" s="36">
        <f>I836</f>
        <v>1305984.44</v>
      </c>
      <c r="J835" s="36">
        <f t="shared" si="38"/>
        <v>0</v>
      </c>
      <c r="K835" s="36">
        <f>K836</f>
        <v>1305984.44</v>
      </c>
    </row>
    <row r="836" spans="1:11" ht="25.5" outlineLevel="7" x14ac:dyDescent="0.25">
      <c r="A836" s="5" t="s">
        <v>412</v>
      </c>
      <c r="B836" s="17" t="s">
        <v>554</v>
      </c>
      <c r="C836" s="17" t="s">
        <v>562</v>
      </c>
      <c r="D836" s="17" t="s">
        <v>570</v>
      </c>
      <c r="E836" s="17" t="s">
        <v>413</v>
      </c>
      <c r="F836" s="23">
        <v>1305984.44</v>
      </c>
      <c r="G836" s="15"/>
      <c r="H836" s="16">
        <f t="shared" si="41"/>
        <v>0</v>
      </c>
      <c r="I836" s="36">
        <f>I837</f>
        <v>1305984.44</v>
      </c>
      <c r="J836" s="36">
        <f t="shared" si="38"/>
        <v>0</v>
      </c>
      <c r="K836" s="36">
        <f>K837</f>
        <v>1305984.44</v>
      </c>
    </row>
    <row r="837" spans="1:11" outlineLevel="7" x14ac:dyDescent="0.25">
      <c r="A837" s="5" t="s">
        <v>426</v>
      </c>
      <c r="B837" s="17" t="s">
        <v>554</v>
      </c>
      <c r="C837" s="17" t="s">
        <v>562</v>
      </c>
      <c r="D837" s="17" t="s">
        <v>570</v>
      </c>
      <c r="E837" s="17" t="s">
        <v>427</v>
      </c>
      <c r="F837" s="23">
        <v>1305984.44</v>
      </c>
      <c r="G837" s="15"/>
      <c r="H837" s="16">
        <f t="shared" si="41"/>
        <v>0</v>
      </c>
      <c r="I837" s="36">
        <v>1305984.44</v>
      </c>
      <c r="J837" s="36">
        <f t="shared" si="38"/>
        <v>0</v>
      </c>
      <c r="K837" s="36">
        <v>1305984.44</v>
      </c>
    </row>
    <row r="838" spans="1:11" outlineLevel="1" x14ac:dyDescent="0.25">
      <c r="A838" s="5" t="s">
        <v>372</v>
      </c>
      <c r="B838" s="17" t="s">
        <v>554</v>
      </c>
      <c r="C838" s="17" t="s">
        <v>373</v>
      </c>
      <c r="D838" s="17"/>
      <c r="E838" s="17"/>
      <c r="F838" s="23">
        <v>56778400</v>
      </c>
      <c r="G838" s="15"/>
      <c r="H838" s="16">
        <f t="shared" si="41"/>
        <v>98455</v>
      </c>
      <c r="I838" s="36">
        <f>I839+I889</f>
        <v>56876855</v>
      </c>
      <c r="J838" s="36">
        <f t="shared" si="38"/>
        <v>4677757.5599999949</v>
      </c>
      <c r="K838" s="36">
        <f>K839+K889</f>
        <v>61554612.559999995</v>
      </c>
    </row>
    <row r="839" spans="1:11" outlineLevel="2" x14ac:dyDescent="0.25">
      <c r="A839" s="5" t="s">
        <v>374</v>
      </c>
      <c r="B839" s="17" t="s">
        <v>554</v>
      </c>
      <c r="C839" s="17" t="s">
        <v>375</v>
      </c>
      <c r="D839" s="17"/>
      <c r="E839" s="17"/>
      <c r="F839" s="23">
        <v>43764384</v>
      </c>
      <c r="G839" s="15"/>
      <c r="H839" s="16">
        <f t="shared" si="41"/>
        <v>100000</v>
      </c>
      <c r="I839" s="36">
        <f>I840+I870+I875+I880+I885</f>
        <v>43864384</v>
      </c>
      <c r="J839" s="36">
        <f t="shared" si="38"/>
        <v>3725345.7299999967</v>
      </c>
      <c r="K839" s="36">
        <f>K840+K870+K875+K880+K885</f>
        <v>47589729.729999997</v>
      </c>
    </row>
    <row r="840" spans="1:11" ht="25.5" outlineLevel="3" x14ac:dyDescent="0.25">
      <c r="A840" s="5" t="s">
        <v>77</v>
      </c>
      <c r="B840" s="17" t="s">
        <v>554</v>
      </c>
      <c r="C840" s="17" t="s">
        <v>375</v>
      </c>
      <c r="D840" s="17" t="s">
        <v>78</v>
      </c>
      <c r="E840" s="17"/>
      <c r="F840" s="23">
        <v>43354384</v>
      </c>
      <c r="G840" s="15"/>
      <c r="H840" s="16">
        <f t="shared" si="41"/>
        <v>0</v>
      </c>
      <c r="I840" s="36">
        <f>I841+I865</f>
        <v>43354384</v>
      </c>
      <c r="J840" s="36">
        <f t="shared" si="38"/>
        <v>3725345.7299999967</v>
      </c>
      <c r="K840" s="36">
        <f>K841+K865</f>
        <v>47079729.729999997</v>
      </c>
    </row>
    <row r="841" spans="1:11" ht="25.5" outlineLevel="4" x14ac:dyDescent="0.25">
      <c r="A841" s="5" t="s">
        <v>563</v>
      </c>
      <c r="B841" s="17" t="s">
        <v>554</v>
      </c>
      <c r="C841" s="17" t="s">
        <v>375</v>
      </c>
      <c r="D841" s="17" t="s">
        <v>564</v>
      </c>
      <c r="E841" s="17"/>
      <c r="F841" s="23">
        <v>43347759</v>
      </c>
      <c r="G841" s="15"/>
      <c r="H841" s="16">
        <f t="shared" si="41"/>
        <v>0</v>
      </c>
      <c r="I841" s="36">
        <f>I842+I846+I850+I857+I861</f>
        <v>43347759</v>
      </c>
      <c r="J841" s="36">
        <f t="shared" si="38"/>
        <v>3725345.7299999967</v>
      </c>
      <c r="K841" s="36">
        <f>K842+K846+K850+K857+K861</f>
        <v>47073104.729999997</v>
      </c>
    </row>
    <row r="842" spans="1:11" ht="25.5" outlineLevel="5" x14ac:dyDescent="0.25">
      <c r="A842" s="5" t="s">
        <v>571</v>
      </c>
      <c r="B842" s="17" t="s">
        <v>554</v>
      </c>
      <c r="C842" s="17" t="s">
        <v>375</v>
      </c>
      <c r="D842" s="17" t="s">
        <v>572</v>
      </c>
      <c r="E842" s="17"/>
      <c r="F842" s="23">
        <v>8500000</v>
      </c>
      <c r="G842" s="15"/>
      <c r="H842" s="16">
        <f t="shared" si="41"/>
        <v>0</v>
      </c>
      <c r="I842" s="36">
        <f>I843</f>
        <v>8500000</v>
      </c>
      <c r="J842" s="36">
        <f t="shared" ref="J842:J905" si="42">K842-I842</f>
        <v>1374172.9900000002</v>
      </c>
      <c r="K842" s="36">
        <f>K843</f>
        <v>9874172.9900000002</v>
      </c>
    </row>
    <row r="843" spans="1:11" ht="25.5" outlineLevel="6" x14ac:dyDescent="0.25">
      <c r="A843" s="5" t="s">
        <v>125</v>
      </c>
      <c r="B843" s="17" t="s">
        <v>554</v>
      </c>
      <c r="C843" s="17" t="s">
        <v>375</v>
      </c>
      <c r="D843" s="17" t="s">
        <v>573</v>
      </c>
      <c r="E843" s="17"/>
      <c r="F843" s="23">
        <v>8500000</v>
      </c>
      <c r="G843" s="15"/>
      <c r="H843" s="16">
        <f t="shared" si="41"/>
        <v>0</v>
      </c>
      <c r="I843" s="36">
        <f>I844</f>
        <v>8500000</v>
      </c>
      <c r="J843" s="36">
        <f t="shared" si="42"/>
        <v>1374172.9900000002</v>
      </c>
      <c r="K843" s="36">
        <f>K844</f>
        <v>9874172.9900000002</v>
      </c>
    </row>
    <row r="844" spans="1:11" ht="25.5" outlineLevel="7" x14ac:dyDescent="0.25">
      <c r="A844" s="5" t="s">
        <v>412</v>
      </c>
      <c r="B844" s="17" t="s">
        <v>554</v>
      </c>
      <c r="C844" s="17" t="s">
        <v>375</v>
      </c>
      <c r="D844" s="17" t="s">
        <v>573</v>
      </c>
      <c r="E844" s="17" t="s">
        <v>413</v>
      </c>
      <c r="F844" s="23">
        <v>8500000</v>
      </c>
      <c r="G844" s="15"/>
      <c r="H844" s="16">
        <f t="shared" si="41"/>
        <v>0</v>
      </c>
      <c r="I844" s="36">
        <f>I845</f>
        <v>8500000</v>
      </c>
      <c r="J844" s="36">
        <f t="shared" si="42"/>
        <v>1374172.9900000002</v>
      </c>
      <c r="K844" s="36">
        <f>K845</f>
        <v>9874172.9900000002</v>
      </c>
    </row>
    <row r="845" spans="1:11" outlineLevel="7" x14ac:dyDescent="0.25">
      <c r="A845" s="5" t="s">
        <v>426</v>
      </c>
      <c r="B845" s="17" t="s">
        <v>554</v>
      </c>
      <c r="C845" s="17" t="s">
        <v>375</v>
      </c>
      <c r="D845" s="17" t="s">
        <v>573</v>
      </c>
      <c r="E845" s="17" t="s">
        <v>427</v>
      </c>
      <c r="F845" s="23">
        <v>8500000</v>
      </c>
      <c r="G845" s="15"/>
      <c r="H845" s="16">
        <f t="shared" si="41"/>
        <v>0</v>
      </c>
      <c r="I845" s="36">
        <v>8500000</v>
      </c>
      <c r="J845" s="36">
        <f t="shared" si="42"/>
        <v>1374172.9900000002</v>
      </c>
      <c r="K845" s="36">
        <v>9874172.9900000002</v>
      </c>
    </row>
    <row r="846" spans="1:11" ht="25.5" outlineLevel="5" x14ac:dyDescent="0.25">
      <c r="A846" s="5" t="s">
        <v>574</v>
      </c>
      <c r="B846" s="17" t="s">
        <v>554</v>
      </c>
      <c r="C846" s="17" t="s">
        <v>375</v>
      </c>
      <c r="D846" s="17" t="s">
        <v>575</v>
      </c>
      <c r="E846" s="17"/>
      <c r="F846" s="23">
        <v>30000</v>
      </c>
      <c r="G846" s="15"/>
      <c r="H846" s="16">
        <f t="shared" si="41"/>
        <v>0</v>
      </c>
      <c r="I846" s="36">
        <f>I847</f>
        <v>30000</v>
      </c>
      <c r="J846" s="36">
        <f t="shared" si="42"/>
        <v>0</v>
      </c>
      <c r="K846" s="36">
        <f>K847</f>
        <v>30000</v>
      </c>
    </row>
    <row r="847" spans="1:11" ht="25.5" outlineLevel="6" x14ac:dyDescent="0.25">
      <c r="A847" s="5" t="s">
        <v>576</v>
      </c>
      <c r="B847" s="17" t="s">
        <v>554</v>
      </c>
      <c r="C847" s="17" t="s">
        <v>375</v>
      </c>
      <c r="D847" s="17" t="s">
        <v>577</v>
      </c>
      <c r="E847" s="17"/>
      <c r="F847" s="23">
        <v>30000</v>
      </c>
      <c r="G847" s="15"/>
      <c r="H847" s="16">
        <f t="shared" si="41"/>
        <v>0</v>
      </c>
      <c r="I847" s="36">
        <f>I848</f>
        <v>30000</v>
      </c>
      <c r="J847" s="36">
        <f t="shared" si="42"/>
        <v>0</v>
      </c>
      <c r="K847" s="36">
        <f>K848</f>
        <v>30000</v>
      </c>
    </row>
    <row r="848" spans="1:11" ht="25.5" outlineLevel="7" x14ac:dyDescent="0.25">
      <c r="A848" s="5" t="s">
        <v>23</v>
      </c>
      <c r="B848" s="17" t="s">
        <v>554</v>
      </c>
      <c r="C848" s="17" t="s">
        <v>375</v>
      </c>
      <c r="D848" s="17" t="s">
        <v>577</v>
      </c>
      <c r="E848" s="17" t="s">
        <v>24</v>
      </c>
      <c r="F848" s="23">
        <v>30000</v>
      </c>
      <c r="G848" s="15"/>
      <c r="H848" s="16">
        <f t="shared" si="41"/>
        <v>0</v>
      </c>
      <c r="I848" s="36">
        <f>I849</f>
        <v>30000</v>
      </c>
      <c r="J848" s="36">
        <f t="shared" si="42"/>
        <v>0</v>
      </c>
      <c r="K848" s="36">
        <f>K849</f>
        <v>30000</v>
      </c>
    </row>
    <row r="849" spans="1:11" ht="25.5" outlineLevel="7" x14ac:dyDescent="0.25">
      <c r="A849" s="5" t="s">
        <v>25</v>
      </c>
      <c r="B849" s="17" t="s">
        <v>554</v>
      </c>
      <c r="C849" s="17" t="s">
        <v>375</v>
      </c>
      <c r="D849" s="17" t="s">
        <v>577</v>
      </c>
      <c r="E849" s="17" t="s">
        <v>26</v>
      </c>
      <c r="F849" s="23">
        <v>30000</v>
      </c>
      <c r="G849" s="15"/>
      <c r="H849" s="16">
        <f t="shared" si="41"/>
        <v>0</v>
      </c>
      <c r="I849" s="36">
        <v>30000</v>
      </c>
      <c r="J849" s="36">
        <f t="shared" si="42"/>
        <v>0</v>
      </c>
      <c r="K849" s="36">
        <v>30000</v>
      </c>
    </row>
    <row r="850" spans="1:11" ht="25.5" outlineLevel="5" x14ac:dyDescent="0.25">
      <c r="A850" s="5" t="s">
        <v>578</v>
      </c>
      <c r="B850" s="17" t="s">
        <v>554</v>
      </c>
      <c r="C850" s="17" t="s">
        <v>375</v>
      </c>
      <c r="D850" s="17" t="s">
        <v>579</v>
      </c>
      <c r="E850" s="17"/>
      <c r="F850" s="23">
        <v>23038269</v>
      </c>
      <c r="G850" s="15"/>
      <c r="H850" s="16">
        <f t="shared" si="41"/>
        <v>0</v>
      </c>
      <c r="I850" s="36">
        <f>I851+I854</f>
        <v>23038269</v>
      </c>
      <c r="J850" s="36">
        <f t="shared" si="42"/>
        <v>1495756.0899999999</v>
      </c>
      <c r="K850" s="36">
        <f>K851+K854</f>
        <v>24534025.09</v>
      </c>
    </row>
    <row r="851" spans="1:11" outlineLevel="6" x14ac:dyDescent="0.25">
      <c r="A851" s="5" t="s">
        <v>580</v>
      </c>
      <c r="B851" s="17" t="s">
        <v>554</v>
      </c>
      <c r="C851" s="17" t="s">
        <v>375</v>
      </c>
      <c r="D851" s="17" t="s">
        <v>581</v>
      </c>
      <c r="E851" s="17"/>
      <c r="F851" s="23">
        <v>22773525.670000002</v>
      </c>
      <c r="G851" s="15"/>
      <c r="H851" s="16">
        <f t="shared" si="41"/>
        <v>-1.0000001639127731E-2</v>
      </c>
      <c r="I851" s="36">
        <f>I852</f>
        <v>22773525.66</v>
      </c>
      <c r="J851" s="36">
        <f t="shared" si="42"/>
        <v>1495756.0899999999</v>
      </c>
      <c r="K851" s="36">
        <f>K852</f>
        <v>24269281.75</v>
      </c>
    </row>
    <row r="852" spans="1:11" ht="25.5" outlineLevel="7" x14ac:dyDescent="0.25">
      <c r="A852" s="5" t="s">
        <v>412</v>
      </c>
      <c r="B852" s="17" t="s">
        <v>554</v>
      </c>
      <c r="C852" s="17" t="s">
        <v>375</v>
      </c>
      <c r="D852" s="17" t="s">
        <v>581</v>
      </c>
      <c r="E852" s="17" t="s">
        <v>413</v>
      </c>
      <c r="F852" s="23">
        <v>22773525.670000002</v>
      </c>
      <c r="G852" s="15"/>
      <c r="H852" s="16">
        <f t="shared" si="41"/>
        <v>-1.0000001639127731E-2</v>
      </c>
      <c r="I852" s="36">
        <f>I853</f>
        <v>22773525.66</v>
      </c>
      <c r="J852" s="36">
        <f t="shared" si="42"/>
        <v>1495756.0899999999</v>
      </c>
      <c r="K852" s="36">
        <f>K853</f>
        <v>24269281.75</v>
      </c>
    </row>
    <row r="853" spans="1:11" outlineLevel="7" x14ac:dyDescent="0.25">
      <c r="A853" s="5" t="s">
        <v>426</v>
      </c>
      <c r="B853" s="17" t="s">
        <v>554</v>
      </c>
      <c r="C853" s="17" t="s">
        <v>375</v>
      </c>
      <c r="D853" s="17" t="s">
        <v>581</v>
      </c>
      <c r="E853" s="17" t="s">
        <v>427</v>
      </c>
      <c r="F853" s="23">
        <v>22773525.670000002</v>
      </c>
      <c r="G853" s="15"/>
      <c r="H853" s="16">
        <f t="shared" si="41"/>
        <v>-1.0000001639127731E-2</v>
      </c>
      <c r="I853" s="36">
        <v>22773525.66</v>
      </c>
      <c r="J853" s="36">
        <f t="shared" si="42"/>
        <v>1495756.0899999999</v>
      </c>
      <c r="K853" s="36">
        <v>24269281.75</v>
      </c>
    </row>
    <row r="854" spans="1:11" ht="51" outlineLevel="6" x14ac:dyDescent="0.25">
      <c r="A854" s="5" t="s">
        <v>582</v>
      </c>
      <c r="B854" s="17" t="s">
        <v>554</v>
      </c>
      <c r="C854" s="17" t="s">
        <v>375</v>
      </c>
      <c r="D854" s="17" t="s">
        <v>583</v>
      </c>
      <c r="E854" s="17"/>
      <c r="F854" s="23">
        <v>264743.33</v>
      </c>
      <c r="G854" s="15"/>
      <c r="H854" s="16">
        <f t="shared" si="41"/>
        <v>1.0000000009313226E-2</v>
      </c>
      <c r="I854" s="36">
        <f>I855</f>
        <v>264743.34000000003</v>
      </c>
      <c r="J854" s="36">
        <f t="shared" si="42"/>
        <v>0</v>
      </c>
      <c r="K854" s="36">
        <f>K855</f>
        <v>264743.34000000003</v>
      </c>
    </row>
    <row r="855" spans="1:11" ht="25.5" outlineLevel="7" x14ac:dyDescent="0.25">
      <c r="A855" s="5" t="s">
        <v>412</v>
      </c>
      <c r="B855" s="17" t="s">
        <v>554</v>
      </c>
      <c r="C855" s="17" t="s">
        <v>375</v>
      </c>
      <c r="D855" s="17" t="s">
        <v>583</v>
      </c>
      <c r="E855" s="17" t="s">
        <v>413</v>
      </c>
      <c r="F855" s="23">
        <v>264743.33</v>
      </c>
      <c r="G855" s="15"/>
      <c r="H855" s="16">
        <f t="shared" si="41"/>
        <v>1.0000000009313226E-2</v>
      </c>
      <c r="I855" s="36">
        <f>I856</f>
        <v>264743.34000000003</v>
      </c>
      <c r="J855" s="36">
        <f t="shared" si="42"/>
        <v>0</v>
      </c>
      <c r="K855" s="36">
        <f>K856</f>
        <v>264743.34000000003</v>
      </c>
    </row>
    <row r="856" spans="1:11" outlineLevel="7" x14ac:dyDescent="0.25">
      <c r="A856" s="5" t="s">
        <v>426</v>
      </c>
      <c r="B856" s="17" t="s">
        <v>554</v>
      </c>
      <c r="C856" s="17" t="s">
        <v>375</v>
      </c>
      <c r="D856" s="17" t="s">
        <v>583</v>
      </c>
      <c r="E856" s="17" t="s">
        <v>427</v>
      </c>
      <c r="F856" s="23">
        <v>264743.33</v>
      </c>
      <c r="G856" s="15"/>
      <c r="H856" s="16">
        <f t="shared" si="41"/>
        <v>1.0000000009313226E-2</v>
      </c>
      <c r="I856" s="36">
        <v>264743.34000000003</v>
      </c>
      <c r="J856" s="36">
        <f t="shared" si="42"/>
        <v>0</v>
      </c>
      <c r="K856" s="36">
        <v>264743.34000000003</v>
      </c>
    </row>
    <row r="857" spans="1:11" ht="25.5" outlineLevel="5" x14ac:dyDescent="0.25">
      <c r="A857" s="5" t="s">
        <v>584</v>
      </c>
      <c r="B857" s="17" t="s">
        <v>554</v>
      </c>
      <c r="C857" s="17" t="s">
        <v>375</v>
      </c>
      <c r="D857" s="17" t="s">
        <v>585</v>
      </c>
      <c r="E857" s="17"/>
      <c r="F857" s="23">
        <v>86000</v>
      </c>
      <c r="G857" s="15"/>
      <c r="H857" s="16">
        <f t="shared" si="41"/>
        <v>0</v>
      </c>
      <c r="I857" s="36">
        <f>I858</f>
        <v>86000</v>
      </c>
      <c r="J857" s="36">
        <f t="shared" si="42"/>
        <v>0</v>
      </c>
      <c r="K857" s="36">
        <f>K858</f>
        <v>86000</v>
      </c>
    </row>
    <row r="858" spans="1:11" ht="25.5" outlineLevel="6" x14ac:dyDescent="0.25">
      <c r="A858" s="5" t="s">
        <v>586</v>
      </c>
      <c r="B858" s="17" t="s">
        <v>554</v>
      </c>
      <c r="C858" s="17" t="s">
        <v>375</v>
      </c>
      <c r="D858" s="17" t="s">
        <v>587</v>
      </c>
      <c r="E858" s="17"/>
      <c r="F858" s="23">
        <v>86000</v>
      </c>
      <c r="G858" s="15"/>
      <c r="H858" s="16">
        <f t="shared" si="41"/>
        <v>0</v>
      </c>
      <c r="I858" s="36">
        <f>I859</f>
        <v>86000</v>
      </c>
      <c r="J858" s="36">
        <f t="shared" si="42"/>
        <v>0</v>
      </c>
      <c r="K858" s="36">
        <f>K859</f>
        <v>86000</v>
      </c>
    </row>
    <row r="859" spans="1:11" ht="25.5" outlineLevel="7" x14ac:dyDescent="0.25">
      <c r="A859" s="5" t="s">
        <v>23</v>
      </c>
      <c r="B859" s="17" t="s">
        <v>554</v>
      </c>
      <c r="C859" s="17" t="s">
        <v>375</v>
      </c>
      <c r="D859" s="17" t="s">
        <v>587</v>
      </c>
      <c r="E859" s="17" t="s">
        <v>24</v>
      </c>
      <c r="F859" s="23">
        <v>86000</v>
      </c>
      <c r="G859" s="15"/>
      <c r="H859" s="16">
        <f t="shared" si="41"/>
        <v>0</v>
      </c>
      <c r="I859" s="36">
        <f>I860</f>
        <v>86000</v>
      </c>
      <c r="J859" s="36">
        <f t="shared" si="42"/>
        <v>0</v>
      </c>
      <c r="K859" s="36">
        <f>K860</f>
        <v>86000</v>
      </c>
    </row>
    <row r="860" spans="1:11" ht="25.5" outlineLevel="7" x14ac:dyDescent="0.25">
      <c r="A860" s="5" t="s">
        <v>25</v>
      </c>
      <c r="B860" s="17" t="s">
        <v>554</v>
      </c>
      <c r="C860" s="17" t="s">
        <v>375</v>
      </c>
      <c r="D860" s="17" t="s">
        <v>587</v>
      </c>
      <c r="E860" s="17" t="s">
        <v>26</v>
      </c>
      <c r="F860" s="23">
        <v>86000</v>
      </c>
      <c r="G860" s="15"/>
      <c r="H860" s="16">
        <f t="shared" ref="H860:H927" si="43">I860-F860</f>
        <v>0</v>
      </c>
      <c r="I860" s="36">
        <v>86000</v>
      </c>
      <c r="J860" s="36">
        <f t="shared" si="42"/>
        <v>0</v>
      </c>
      <c r="K860" s="36">
        <v>86000</v>
      </c>
    </row>
    <row r="861" spans="1:11" ht="38.25" outlineLevel="5" x14ac:dyDescent="0.25">
      <c r="A861" s="5" t="s">
        <v>588</v>
      </c>
      <c r="B861" s="17" t="s">
        <v>554</v>
      </c>
      <c r="C861" s="17" t="s">
        <v>375</v>
      </c>
      <c r="D861" s="17" t="s">
        <v>589</v>
      </c>
      <c r="E861" s="17"/>
      <c r="F861" s="23">
        <v>11693490</v>
      </c>
      <c r="G861" s="15"/>
      <c r="H861" s="16">
        <f t="shared" si="43"/>
        <v>0</v>
      </c>
      <c r="I861" s="36">
        <f>I862</f>
        <v>11693490</v>
      </c>
      <c r="J861" s="36">
        <f t="shared" si="42"/>
        <v>855416.65000000037</v>
      </c>
      <c r="K861" s="36">
        <f>K862</f>
        <v>12548906.65</v>
      </c>
    </row>
    <row r="862" spans="1:11" ht="38.25" outlineLevel="6" x14ac:dyDescent="0.25">
      <c r="A862" s="5" t="s">
        <v>590</v>
      </c>
      <c r="B862" s="17" t="s">
        <v>554</v>
      </c>
      <c r="C862" s="17" t="s">
        <v>375</v>
      </c>
      <c r="D862" s="17" t="s">
        <v>591</v>
      </c>
      <c r="E862" s="17"/>
      <c r="F862" s="23">
        <v>11693490</v>
      </c>
      <c r="G862" s="15"/>
      <c r="H862" s="16">
        <f t="shared" si="43"/>
        <v>0</v>
      </c>
      <c r="I862" s="36">
        <f>I863</f>
        <v>11693490</v>
      </c>
      <c r="J862" s="36">
        <f t="shared" si="42"/>
        <v>855416.65000000037</v>
      </c>
      <c r="K862" s="36">
        <f>K863</f>
        <v>12548906.65</v>
      </c>
    </row>
    <row r="863" spans="1:11" ht="25.5" outlineLevel="7" x14ac:dyDescent="0.25">
      <c r="A863" s="5" t="s">
        <v>412</v>
      </c>
      <c r="B863" s="17" t="s">
        <v>554</v>
      </c>
      <c r="C863" s="17" t="s">
        <v>375</v>
      </c>
      <c r="D863" s="17" t="s">
        <v>591</v>
      </c>
      <c r="E863" s="17" t="s">
        <v>413</v>
      </c>
      <c r="F863" s="23">
        <v>11693490</v>
      </c>
      <c r="G863" s="15"/>
      <c r="H863" s="16">
        <f t="shared" si="43"/>
        <v>0</v>
      </c>
      <c r="I863" s="36">
        <f>I864</f>
        <v>11693490</v>
      </c>
      <c r="J863" s="36">
        <f t="shared" si="42"/>
        <v>855416.65000000037</v>
      </c>
      <c r="K863" s="36">
        <f>K864</f>
        <v>12548906.65</v>
      </c>
    </row>
    <row r="864" spans="1:11" outlineLevel="7" x14ac:dyDescent="0.25">
      <c r="A864" s="5" t="s">
        <v>426</v>
      </c>
      <c r="B864" s="17" t="s">
        <v>554</v>
      </c>
      <c r="C864" s="17" t="s">
        <v>375</v>
      </c>
      <c r="D864" s="17" t="s">
        <v>591</v>
      </c>
      <c r="E864" s="17" t="s">
        <v>427</v>
      </c>
      <c r="F864" s="23">
        <v>11693490</v>
      </c>
      <c r="G864" s="15"/>
      <c r="H864" s="16">
        <f t="shared" si="43"/>
        <v>0</v>
      </c>
      <c r="I864" s="36">
        <v>11693490</v>
      </c>
      <c r="J864" s="36">
        <f t="shared" si="42"/>
        <v>855416.65000000037</v>
      </c>
      <c r="K864" s="36">
        <v>12548906.65</v>
      </c>
    </row>
    <row r="865" spans="1:11" ht="25.5" outlineLevel="4" x14ac:dyDescent="0.25">
      <c r="A865" s="5" t="s">
        <v>592</v>
      </c>
      <c r="B865" s="17" t="s">
        <v>554</v>
      </c>
      <c r="C865" s="17" t="s">
        <v>375</v>
      </c>
      <c r="D865" s="17" t="s">
        <v>593</v>
      </c>
      <c r="E865" s="17"/>
      <c r="F865" s="23">
        <v>6625</v>
      </c>
      <c r="G865" s="15"/>
      <c r="H865" s="16">
        <f t="shared" si="43"/>
        <v>0</v>
      </c>
      <c r="I865" s="36">
        <f>I866</f>
        <v>6625</v>
      </c>
      <c r="J865" s="36">
        <f t="shared" si="42"/>
        <v>0</v>
      </c>
      <c r="K865" s="36">
        <f>K866</f>
        <v>6625</v>
      </c>
    </row>
    <row r="866" spans="1:11" ht="38.25" outlineLevel="5" x14ac:dyDescent="0.25">
      <c r="A866" s="5" t="s">
        <v>594</v>
      </c>
      <c r="B866" s="17" t="s">
        <v>554</v>
      </c>
      <c r="C866" s="17" t="s">
        <v>375</v>
      </c>
      <c r="D866" s="17" t="s">
        <v>595</v>
      </c>
      <c r="E866" s="17"/>
      <c r="F866" s="23">
        <v>6625</v>
      </c>
      <c r="G866" s="15"/>
      <c r="H866" s="16">
        <f t="shared" si="43"/>
        <v>0</v>
      </c>
      <c r="I866" s="36">
        <f>I867</f>
        <v>6625</v>
      </c>
      <c r="J866" s="36">
        <f t="shared" si="42"/>
        <v>0</v>
      </c>
      <c r="K866" s="36">
        <f>K867</f>
        <v>6625</v>
      </c>
    </row>
    <row r="867" spans="1:11" ht="38.25" outlineLevel="6" x14ac:dyDescent="0.25">
      <c r="A867" s="5" t="s">
        <v>596</v>
      </c>
      <c r="B867" s="17" t="s">
        <v>554</v>
      </c>
      <c r="C867" s="17" t="s">
        <v>375</v>
      </c>
      <c r="D867" s="17" t="s">
        <v>597</v>
      </c>
      <c r="E867" s="17"/>
      <c r="F867" s="23">
        <v>6625</v>
      </c>
      <c r="G867" s="15"/>
      <c r="H867" s="16">
        <f t="shared" si="43"/>
        <v>0</v>
      </c>
      <c r="I867" s="36">
        <f>I868</f>
        <v>6625</v>
      </c>
      <c r="J867" s="36">
        <f t="shared" si="42"/>
        <v>0</v>
      </c>
      <c r="K867" s="36">
        <f>K868</f>
        <v>6625</v>
      </c>
    </row>
    <row r="868" spans="1:11" ht="25.5" outlineLevel="7" x14ac:dyDescent="0.25">
      <c r="A868" s="5" t="s">
        <v>23</v>
      </c>
      <c r="B868" s="17" t="s">
        <v>554</v>
      </c>
      <c r="C868" s="17" t="s">
        <v>375</v>
      </c>
      <c r="D868" s="17" t="s">
        <v>597</v>
      </c>
      <c r="E868" s="17" t="s">
        <v>24</v>
      </c>
      <c r="F868" s="23">
        <v>6625</v>
      </c>
      <c r="G868" s="15"/>
      <c r="H868" s="16">
        <f t="shared" si="43"/>
        <v>0</v>
      </c>
      <c r="I868" s="36">
        <f>I869</f>
        <v>6625</v>
      </c>
      <c r="J868" s="36">
        <f t="shared" si="42"/>
        <v>0</v>
      </c>
      <c r="K868" s="36">
        <f>K869</f>
        <v>6625</v>
      </c>
    </row>
    <row r="869" spans="1:11" ht="25.5" outlineLevel="7" x14ac:dyDescent="0.25">
      <c r="A869" s="5" t="s">
        <v>25</v>
      </c>
      <c r="B869" s="17" t="s">
        <v>554</v>
      </c>
      <c r="C869" s="17" t="s">
        <v>375</v>
      </c>
      <c r="D869" s="17" t="s">
        <v>597</v>
      </c>
      <c r="E869" s="17" t="s">
        <v>26</v>
      </c>
      <c r="F869" s="23">
        <v>6625</v>
      </c>
      <c r="G869" s="15"/>
      <c r="H869" s="16">
        <f t="shared" si="43"/>
        <v>0</v>
      </c>
      <c r="I869" s="36">
        <v>6625</v>
      </c>
      <c r="J869" s="36">
        <f t="shared" si="42"/>
        <v>0</v>
      </c>
      <c r="K869" s="36">
        <v>6625</v>
      </c>
    </row>
    <row r="870" spans="1:11" ht="38.25" outlineLevel="3" x14ac:dyDescent="0.25">
      <c r="A870" s="5" t="s">
        <v>598</v>
      </c>
      <c r="B870" s="17" t="s">
        <v>554</v>
      </c>
      <c r="C870" s="17" t="s">
        <v>375</v>
      </c>
      <c r="D870" s="17" t="s">
        <v>599</v>
      </c>
      <c r="E870" s="17"/>
      <c r="F870" s="23">
        <v>60000</v>
      </c>
      <c r="G870" s="15"/>
      <c r="H870" s="16">
        <f t="shared" si="43"/>
        <v>0</v>
      </c>
      <c r="I870" s="36">
        <f>I871</f>
        <v>60000</v>
      </c>
      <c r="J870" s="36">
        <f t="shared" si="42"/>
        <v>0</v>
      </c>
      <c r="K870" s="36">
        <f>K871</f>
        <v>60000</v>
      </c>
    </row>
    <row r="871" spans="1:11" ht="63.75" outlineLevel="5" x14ac:dyDescent="0.25">
      <c r="A871" s="5" t="s">
        <v>600</v>
      </c>
      <c r="B871" s="17" t="s">
        <v>554</v>
      </c>
      <c r="C871" s="17" t="s">
        <v>375</v>
      </c>
      <c r="D871" s="17" t="s">
        <v>601</v>
      </c>
      <c r="E871" s="17"/>
      <c r="F871" s="23">
        <v>60000</v>
      </c>
      <c r="G871" s="15"/>
      <c r="H871" s="16">
        <f t="shared" si="43"/>
        <v>0</v>
      </c>
      <c r="I871" s="36">
        <f>I872</f>
        <v>60000</v>
      </c>
      <c r="J871" s="36">
        <f t="shared" si="42"/>
        <v>0</v>
      </c>
      <c r="K871" s="36">
        <f>K872</f>
        <v>60000</v>
      </c>
    </row>
    <row r="872" spans="1:11" ht="51" outlineLevel="6" x14ac:dyDescent="0.25">
      <c r="A872" s="5" t="s">
        <v>602</v>
      </c>
      <c r="B872" s="17" t="s">
        <v>554</v>
      </c>
      <c r="C872" s="17" t="s">
        <v>375</v>
      </c>
      <c r="D872" s="17" t="s">
        <v>603</v>
      </c>
      <c r="E872" s="17"/>
      <c r="F872" s="23">
        <v>60000</v>
      </c>
      <c r="G872" s="15"/>
      <c r="H872" s="16">
        <f t="shared" si="43"/>
        <v>0</v>
      </c>
      <c r="I872" s="36">
        <f>I873</f>
        <v>60000</v>
      </c>
      <c r="J872" s="36">
        <f t="shared" si="42"/>
        <v>0</v>
      </c>
      <c r="K872" s="36">
        <f>K873</f>
        <v>60000</v>
      </c>
    </row>
    <row r="873" spans="1:11" ht="25.5" outlineLevel="7" x14ac:dyDescent="0.25">
      <c r="A873" s="5" t="s">
        <v>23</v>
      </c>
      <c r="B873" s="17" t="s">
        <v>554</v>
      </c>
      <c r="C873" s="17" t="s">
        <v>375</v>
      </c>
      <c r="D873" s="17" t="s">
        <v>603</v>
      </c>
      <c r="E873" s="17" t="s">
        <v>24</v>
      </c>
      <c r="F873" s="23">
        <v>60000</v>
      </c>
      <c r="G873" s="15"/>
      <c r="H873" s="16">
        <f t="shared" si="43"/>
        <v>0</v>
      </c>
      <c r="I873" s="36">
        <f>I874</f>
        <v>60000</v>
      </c>
      <c r="J873" s="36">
        <f t="shared" si="42"/>
        <v>0</v>
      </c>
      <c r="K873" s="36">
        <f>K874</f>
        <v>60000</v>
      </c>
    </row>
    <row r="874" spans="1:11" ht="25.5" outlineLevel="7" x14ac:dyDescent="0.25">
      <c r="A874" s="5" t="s">
        <v>25</v>
      </c>
      <c r="B874" s="17" t="s">
        <v>554</v>
      </c>
      <c r="C874" s="17" t="s">
        <v>375</v>
      </c>
      <c r="D874" s="17" t="s">
        <v>603</v>
      </c>
      <c r="E874" s="17" t="s">
        <v>26</v>
      </c>
      <c r="F874" s="23">
        <v>60000</v>
      </c>
      <c r="G874" s="15"/>
      <c r="H874" s="16">
        <f t="shared" si="43"/>
        <v>0</v>
      </c>
      <c r="I874" s="36">
        <v>60000</v>
      </c>
      <c r="J874" s="36">
        <f t="shared" si="42"/>
        <v>0</v>
      </c>
      <c r="K874" s="36">
        <v>60000</v>
      </c>
    </row>
    <row r="875" spans="1:11" ht="25.5" outlineLevel="3" x14ac:dyDescent="0.25">
      <c r="A875" s="5" t="s">
        <v>366</v>
      </c>
      <c r="B875" s="17" t="s">
        <v>554</v>
      </c>
      <c r="C875" s="17" t="s">
        <v>375</v>
      </c>
      <c r="D875" s="17" t="s">
        <v>367</v>
      </c>
      <c r="E875" s="17"/>
      <c r="F875" s="23">
        <v>100000</v>
      </c>
      <c r="G875" s="15"/>
      <c r="H875" s="16">
        <f t="shared" si="43"/>
        <v>0</v>
      </c>
      <c r="I875" s="36">
        <f>I876</f>
        <v>100000</v>
      </c>
      <c r="J875" s="36">
        <f t="shared" si="42"/>
        <v>0</v>
      </c>
      <c r="K875" s="36">
        <f>K876</f>
        <v>100000</v>
      </c>
    </row>
    <row r="876" spans="1:11" ht="25.5" outlineLevel="5" x14ac:dyDescent="0.25">
      <c r="A876" s="5" t="s">
        <v>368</v>
      </c>
      <c r="B876" s="17" t="s">
        <v>554</v>
      </c>
      <c r="C876" s="17" t="s">
        <v>375</v>
      </c>
      <c r="D876" s="17" t="s">
        <v>369</v>
      </c>
      <c r="E876" s="17"/>
      <c r="F876" s="23">
        <v>100000</v>
      </c>
      <c r="G876" s="15"/>
      <c r="H876" s="16">
        <f t="shared" si="43"/>
        <v>0</v>
      </c>
      <c r="I876" s="36">
        <f>I877</f>
        <v>100000</v>
      </c>
      <c r="J876" s="36">
        <f t="shared" si="42"/>
        <v>0</v>
      </c>
      <c r="K876" s="36">
        <f>K877</f>
        <v>100000</v>
      </c>
    </row>
    <row r="877" spans="1:11" outlineLevel="6" x14ac:dyDescent="0.25">
      <c r="A877" s="5" t="s">
        <v>370</v>
      </c>
      <c r="B877" s="17" t="s">
        <v>554</v>
      </c>
      <c r="C877" s="17" t="s">
        <v>375</v>
      </c>
      <c r="D877" s="17" t="s">
        <v>371</v>
      </c>
      <c r="E877" s="17"/>
      <c r="F877" s="23">
        <v>100000</v>
      </c>
      <c r="G877" s="15"/>
      <c r="H877" s="16">
        <f t="shared" si="43"/>
        <v>0</v>
      </c>
      <c r="I877" s="36">
        <f>I878</f>
        <v>100000</v>
      </c>
      <c r="J877" s="36">
        <f t="shared" si="42"/>
        <v>0</v>
      </c>
      <c r="K877" s="36">
        <f>K878</f>
        <v>100000</v>
      </c>
    </row>
    <row r="878" spans="1:11" ht="25.5" outlineLevel="7" x14ac:dyDescent="0.25">
      <c r="A878" s="5" t="s">
        <v>412</v>
      </c>
      <c r="B878" s="17" t="s">
        <v>554</v>
      </c>
      <c r="C878" s="17" t="s">
        <v>375</v>
      </c>
      <c r="D878" s="17" t="s">
        <v>371</v>
      </c>
      <c r="E878" s="17" t="s">
        <v>413</v>
      </c>
      <c r="F878" s="23">
        <v>100000</v>
      </c>
      <c r="G878" s="15"/>
      <c r="H878" s="16">
        <f t="shared" si="43"/>
        <v>0</v>
      </c>
      <c r="I878" s="36">
        <f>I879</f>
        <v>100000</v>
      </c>
      <c r="J878" s="36">
        <f t="shared" si="42"/>
        <v>0</v>
      </c>
      <c r="K878" s="36">
        <f>K879</f>
        <v>100000</v>
      </c>
    </row>
    <row r="879" spans="1:11" outlineLevel="7" x14ac:dyDescent="0.25">
      <c r="A879" s="5" t="s">
        <v>426</v>
      </c>
      <c r="B879" s="17" t="s">
        <v>554</v>
      </c>
      <c r="C879" s="17" t="s">
        <v>375</v>
      </c>
      <c r="D879" s="17" t="s">
        <v>371</v>
      </c>
      <c r="E879" s="17" t="s">
        <v>427</v>
      </c>
      <c r="F879" s="23">
        <v>100000</v>
      </c>
      <c r="G879" s="15"/>
      <c r="H879" s="16">
        <f t="shared" si="43"/>
        <v>0</v>
      </c>
      <c r="I879" s="36">
        <v>100000</v>
      </c>
      <c r="J879" s="36">
        <f t="shared" si="42"/>
        <v>0</v>
      </c>
      <c r="K879" s="36">
        <v>100000</v>
      </c>
    </row>
    <row r="880" spans="1:11" ht="38.25" outlineLevel="3" x14ac:dyDescent="0.25">
      <c r="A880" s="5" t="s">
        <v>169</v>
      </c>
      <c r="B880" s="17" t="s">
        <v>554</v>
      </c>
      <c r="C880" s="17" t="s">
        <v>375</v>
      </c>
      <c r="D880" s="17" t="s">
        <v>170</v>
      </c>
      <c r="E880" s="17"/>
      <c r="F880" s="23">
        <v>250000</v>
      </c>
      <c r="G880" s="15"/>
      <c r="H880" s="16">
        <f t="shared" si="43"/>
        <v>50000</v>
      </c>
      <c r="I880" s="36">
        <f>I881</f>
        <v>300000</v>
      </c>
      <c r="J880" s="36">
        <f t="shared" si="42"/>
        <v>0</v>
      </c>
      <c r="K880" s="36">
        <f>K881</f>
        <v>300000</v>
      </c>
    </row>
    <row r="881" spans="1:11" ht="38.25" outlineLevel="5" x14ac:dyDescent="0.25">
      <c r="A881" s="5" t="s">
        <v>171</v>
      </c>
      <c r="B881" s="17" t="s">
        <v>554</v>
      </c>
      <c r="C881" s="17" t="s">
        <v>375</v>
      </c>
      <c r="D881" s="17" t="s">
        <v>172</v>
      </c>
      <c r="E881" s="17"/>
      <c r="F881" s="23">
        <v>250000</v>
      </c>
      <c r="G881" s="15"/>
      <c r="H881" s="16">
        <f t="shared" si="43"/>
        <v>50000</v>
      </c>
      <c r="I881" s="36">
        <f>I882</f>
        <v>300000</v>
      </c>
      <c r="J881" s="36">
        <f t="shared" si="42"/>
        <v>0</v>
      </c>
      <c r="K881" s="36">
        <f>K882</f>
        <v>300000</v>
      </c>
    </row>
    <row r="882" spans="1:11" outlineLevel="6" x14ac:dyDescent="0.25">
      <c r="A882" s="5" t="s">
        <v>173</v>
      </c>
      <c r="B882" s="17" t="s">
        <v>554</v>
      </c>
      <c r="C882" s="17" t="s">
        <v>375</v>
      </c>
      <c r="D882" s="17" t="s">
        <v>174</v>
      </c>
      <c r="E882" s="17"/>
      <c r="F882" s="23">
        <v>250000</v>
      </c>
      <c r="G882" s="15"/>
      <c r="H882" s="16">
        <f t="shared" si="43"/>
        <v>50000</v>
      </c>
      <c r="I882" s="36">
        <f>I883</f>
        <v>300000</v>
      </c>
      <c r="J882" s="36">
        <f t="shared" si="42"/>
        <v>0</v>
      </c>
      <c r="K882" s="36">
        <f>K883</f>
        <v>300000</v>
      </c>
    </row>
    <row r="883" spans="1:11" ht="25.5" outlineLevel="7" x14ac:dyDescent="0.25">
      <c r="A883" s="5" t="s">
        <v>23</v>
      </c>
      <c r="B883" s="17" t="s">
        <v>554</v>
      </c>
      <c r="C883" s="17" t="s">
        <v>375</v>
      </c>
      <c r="D883" s="17" t="s">
        <v>174</v>
      </c>
      <c r="E883" s="17" t="s">
        <v>24</v>
      </c>
      <c r="F883" s="23">
        <v>250000</v>
      </c>
      <c r="G883" s="15"/>
      <c r="H883" s="16">
        <f t="shared" si="43"/>
        <v>50000</v>
      </c>
      <c r="I883" s="36">
        <f>I884</f>
        <v>300000</v>
      </c>
      <c r="J883" s="36">
        <f t="shared" si="42"/>
        <v>0</v>
      </c>
      <c r="K883" s="36">
        <f>K884</f>
        <v>300000</v>
      </c>
    </row>
    <row r="884" spans="1:11" ht="25.5" outlineLevel="7" x14ac:dyDescent="0.25">
      <c r="A884" s="5" t="s">
        <v>25</v>
      </c>
      <c r="B884" s="17" t="s">
        <v>554</v>
      </c>
      <c r="C884" s="17" t="s">
        <v>375</v>
      </c>
      <c r="D884" s="17" t="s">
        <v>174</v>
      </c>
      <c r="E884" s="17" t="s">
        <v>26</v>
      </c>
      <c r="F884" s="23">
        <v>250000</v>
      </c>
      <c r="G884" s="15"/>
      <c r="H884" s="16">
        <f t="shared" si="43"/>
        <v>50000</v>
      </c>
      <c r="I884" s="36">
        <v>300000</v>
      </c>
      <c r="J884" s="36">
        <f t="shared" si="42"/>
        <v>0</v>
      </c>
      <c r="K884" s="36">
        <v>300000</v>
      </c>
    </row>
    <row r="885" spans="1:11" ht="25.5" outlineLevel="7" x14ac:dyDescent="0.25">
      <c r="A885" s="5" t="s">
        <v>756</v>
      </c>
      <c r="B885" s="17" t="s">
        <v>554</v>
      </c>
      <c r="C885" s="17" t="s">
        <v>375</v>
      </c>
      <c r="D885" s="17" t="s">
        <v>96</v>
      </c>
      <c r="E885" s="17"/>
      <c r="F885" s="23"/>
      <c r="G885" s="15"/>
      <c r="H885" s="16"/>
      <c r="I885" s="36">
        <f>I886</f>
        <v>50000</v>
      </c>
      <c r="J885" s="36">
        <f t="shared" si="42"/>
        <v>0</v>
      </c>
      <c r="K885" s="36">
        <f>K886</f>
        <v>50000</v>
      </c>
    </row>
    <row r="886" spans="1:11" ht="25.5" outlineLevel="7" x14ac:dyDescent="0.25">
      <c r="A886" s="5" t="s">
        <v>747</v>
      </c>
      <c r="B886" s="17" t="s">
        <v>554</v>
      </c>
      <c r="C886" s="17" t="s">
        <v>375</v>
      </c>
      <c r="D886" s="17" t="s">
        <v>757</v>
      </c>
      <c r="E886" s="17"/>
      <c r="F886" s="23"/>
      <c r="G886" s="15"/>
      <c r="H886" s="16"/>
      <c r="I886" s="36">
        <f>I887</f>
        <v>50000</v>
      </c>
      <c r="J886" s="36">
        <f t="shared" si="42"/>
        <v>0</v>
      </c>
      <c r="K886" s="36">
        <f>K887</f>
        <v>50000</v>
      </c>
    </row>
    <row r="887" spans="1:11" ht="25.5" outlineLevel="7" x14ac:dyDescent="0.25">
      <c r="A887" s="5" t="s">
        <v>412</v>
      </c>
      <c r="B887" s="17" t="s">
        <v>554</v>
      </c>
      <c r="C887" s="17" t="s">
        <v>375</v>
      </c>
      <c r="D887" s="17" t="s">
        <v>757</v>
      </c>
      <c r="E887" s="17" t="s">
        <v>413</v>
      </c>
      <c r="F887" s="23"/>
      <c r="G887" s="15"/>
      <c r="H887" s="16"/>
      <c r="I887" s="36">
        <f>I888</f>
        <v>50000</v>
      </c>
      <c r="J887" s="36">
        <f t="shared" si="42"/>
        <v>0</v>
      </c>
      <c r="K887" s="36">
        <f>K888</f>
        <v>50000</v>
      </c>
    </row>
    <row r="888" spans="1:11" outlineLevel="7" x14ac:dyDescent="0.25">
      <c r="A888" s="5" t="s">
        <v>426</v>
      </c>
      <c r="B888" s="17" t="s">
        <v>554</v>
      </c>
      <c r="C888" s="17" t="s">
        <v>375</v>
      </c>
      <c r="D888" s="17" t="s">
        <v>757</v>
      </c>
      <c r="E888" s="17" t="s">
        <v>427</v>
      </c>
      <c r="F888" s="23"/>
      <c r="G888" s="15"/>
      <c r="H888" s="16"/>
      <c r="I888" s="36">
        <v>50000</v>
      </c>
      <c r="J888" s="36">
        <f t="shared" si="42"/>
        <v>0</v>
      </c>
      <c r="K888" s="36">
        <v>50000</v>
      </c>
    </row>
    <row r="889" spans="1:11" outlineLevel="2" x14ac:dyDescent="0.25">
      <c r="A889" s="5" t="s">
        <v>604</v>
      </c>
      <c r="B889" s="17" t="s">
        <v>554</v>
      </c>
      <c r="C889" s="17" t="s">
        <v>605</v>
      </c>
      <c r="D889" s="17"/>
      <c r="E889" s="17"/>
      <c r="F889" s="23">
        <v>13014016</v>
      </c>
      <c r="G889" s="15"/>
      <c r="H889" s="16">
        <f t="shared" si="43"/>
        <v>-1545</v>
      </c>
      <c r="I889" s="36">
        <f>I890</f>
        <v>13012471</v>
      </c>
      <c r="J889" s="36">
        <f t="shared" si="42"/>
        <v>952411.83000000007</v>
      </c>
      <c r="K889" s="36">
        <f>K890</f>
        <v>13964882.83</v>
      </c>
    </row>
    <row r="890" spans="1:11" ht="25.5" outlineLevel="3" x14ac:dyDescent="0.25">
      <c r="A890" s="5" t="s">
        <v>77</v>
      </c>
      <c r="B890" s="17" t="s">
        <v>554</v>
      </c>
      <c r="C890" s="17" t="s">
        <v>605</v>
      </c>
      <c r="D890" s="17" t="s">
        <v>78</v>
      </c>
      <c r="E890" s="17"/>
      <c r="F890" s="23">
        <v>13014016</v>
      </c>
      <c r="G890" s="15"/>
      <c r="H890" s="16">
        <f t="shared" si="43"/>
        <v>-1545</v>
      </c>
      <c r="I890" s="36">
        <f>I891</f>
        <v>13012471</v>
      </c>
      <c r="J890" s="36">
        <f t="shared" si="42"/>
        <v>952411.83000000007</v>
      </c>
      <c r="K890" s="36">
        <f>K891</f>
        <v>13964882.83</v>
      </c>
    </row>
    <row r="891" spans="1:11" ht="38.25" outlineLevel="4" x14ac:dyDescent="0.25">
      <c r="A891" s="5" t="s">
        <v>606</v>
      </c>
      <c r="B891" s="17" t="s">
        <v>554</v>
      </c>
      <c r="C891" s="17" t="s">
        <v>605</v>
      </c>
      <c r="D891" s="17" t="s">
        <v>607</v>
      </c>
      <c r="E891" s="17"/>
      <c r="F891" s="23">
        <v>13014016</v>
      </c>
      <c r="G891" s="15"/>
      <c r="H891" s="16">
        <f t="shared" si="43"/>
        <v>-1545</v>
      </c>
      <c r="I891" s="36">
        <f>I892</f>
        <v>13012471</v>
      </c>
      <c r="J891" s="36">
        <f t="shared" si="42"/>
        <v>952411.83000000007</v>
      </c>
      <c r="K891" s="36">
        <f>K892</f>
        <v>13964882.83</v>
      </c>
    </row>
    <row r="892" spans="1:11" ht="38.25" outlineLevel="5" x14ac:dyDescent="0.25">
      <c r="A892" s="5" t="s">
        <v>608</v>
      </c>
      <c r="B892" s="17" t="s">
        <v>554</v>
      </c>
      <c r="C892" s="17" t="s">
        <v>605</v>
      </c>
      <c r="D892" s="17" t="s">
        <v>609</v>
      </c>
      <c r="E892" s="17"/>
      <c r="F892" s="23">
        <v>13014016</v>
      </c>
      <c r="G892" s="15"/>
      <c r="H892" s="16">
        <f t="shared" si="43"/>
        <v>-1545</v>
      </c>
      <c r="I892" s="36">
        <f>I893+I898</f>
        <v>13012471</v>
      </c>
      <c r="J892" s="36">
        <f t="shared" si="42"/>
        <v>952411.83000000007</v>
      </c>
      <c r="K892" s="36">
        <f>K893+K898</f>
        <v>13964882.83</v>
      </c>
    </row>
    <row r="893" spans="1:11" outlineLevel="6" x14ac:dyDescent="0.25">
      <c r="A893" s="5" t="s">
        <v>17</v>
      </c>
      <c r="B893" s="17" t="s">
        <v>554</v>
      </c>
      <c r="C893" s="17" t="s">
        <v>605</v>
      </c>
      <c r="D893" s="17" t="s">
        <v>610</v>
      </c>
      <c r="E893" s="17"/>
      <c r="F893" s="23">
        <v>3044376</v>
      </c>
      <c r="G893" s="15"/>
      <c r="H893" s="16">
        <f t="shared" si="43"/>
        <v>-1545</v>
      </c>
      <c r="I893" s="36">
        <f>I894+I896</f>
        <v>3042831</v>
      </c>
      <c r="J893" s="36">
        <f t="shared" si="42"/>
        <v>416969.50999999978</v>
      </c>
      <c r="K893" s="36">
        <f>K894+K896</f>
        <v>3459800.51</v>
      </c>
    </row>
    <row r="894" spans="1:11" ht="63.75" outlineLevel="7" x14ac:dyDescent="0.25">
      <c r="A894" s="5" t="s">
        <v>19</v>
      </c>
      <c r="B894" s="17" t="s">
        <v>554</v>
      </c>
      <c r="C894" s="17" t="s">
        <v>605</v>
      </c>
      <c r="D894" s="17" t="s">
        <v>610</v>
      </c>
      <c r="E894" s="17" t="s">
        <v>20</v>
      </c>
      <c r="F894" s="23">
        <v>2630000</v>
      </c>
      <c r="G894" s="15"/>
      <c r="H894" s="16">
        <f t="shared" si="43"/>
        <v>0</v>
      </c>
      <c r="I894" s="36">
        <f>I895</f>
        <v>2630000</v>
      </c>
      <c r="J894" s="36">
        <f t="shared" si="42"/>
        <v>829800.50999999978</v>
      </c>
      <c r="K894" s="36">
        <f>K895</f>
        <v>3459800.51</v>
      </c>
    </row>
    <row r="895" spans="1:11" ht="25.5" outlineLevel="7" x14ac:dyDescent="0.25">
      <c r="A895" s="5" t="s">
        <v>21</v>
      </c>
      <c r="B895" s="17" t="s">
        <v>554</v>
      </c>
      <c r="C895" s="17" t="s">
        <v>605</v>
      </c>
      <c r="D895" s="17" t="s">
        <v>610</v>
      </c>
      <c r="E895" s="17" t="s">
        <v>22</v>
      </c>
      <c r="F895" s="23">
        <v>2630000</v>
      </c>
      <c r="G895" s="15"/>
      <c r="H895" s="16">
        <f t="shared" si="43"/>
        <v>0</v>
      </c>
      <c r="I895" s="36">
        <v>2630000</v>
      </c>
      <c r="J895" s="36">
        <f t="shared" si="42"/>
        <v>829800.50999999978</v>
      </c>
      <c r="K895" s="36">
        <v>3459800.51</v>
      </c>
    </row>
    <row r="896" spans="1:11" ht="25.5" outlineLevel="7" x14ac:dyDescent="0.25">
      <c r="A896" s="5" t="s">
        <v>23</v>
      </c>
      <c r="B896" s="17" t="s">
        <v>554</v>
      </c>
      <c r="C896" s="17" t="s">
        <v>605</v>
      </c>
      <c r="D896" s="17" t="s">
        <v>610</v>
      </c>
      <c r="E896" s="17" t="s">
        <v>24</v>
      </c>
      <c r="F896" s="23">
        <v>414376</v>
      </c>
      <c r="G896" s="15"/>
      <c r="H896" s="16">
        <f t="shared" si="43"/>
        <v>-1545</v>
      </c>
      <c r="I896" s="36">
        <f>I897</f>
        <v>412831</v>
      </c>
      <c r="J896" s="36">
        <f t="shared" si="42"/>
        <v>-412831</v>
      </c>
      <c r="K896" s="36">
        <f>K897</f>
        <v>0</v>
      </c>
    </row>
    <row r="897" spans="1:11" ht="25.5" outlineLevel="7" x14ac:dyDescent="0.25">
      <c r="A897" s="5" t="s">
        <v>25</v>
      </c>
      <c r="B897" s="17" t="s">
        <v>554</v>
      </c>
      <c r="C897" s="17" t="s">
        <v>605</v>
      </c>
      <c r="D897" s="17" t="s">
        <v>610</v>
      </c>
      <c r="E897" s="17" t="s">
        <v>26</v>
      </c>
      <c r="F897" s="23">
        <v>414376</v>
      </c>
      <c r="G897" s="15"/>
      <c r="H897" s="16">
        <f t="shared" si="43"/>
        <v>-1545</v>
      </c>
      <c r="I897" s="36">
        <v>412831</v>
      </c>
      <c r="J897" s="36">
        <f t="shared" si="42"/>
        <v>-412831</v>
      </c>
      <c r="K897" s="36">
        <v>0</v>
      </c>
    </row>
    <row r="898" spans="1:11" ht="25.5" outlineLevel="6" x14ac:dyDescent="0.25">
      <c r="A898" s="5" t="s">
        <v>125</v>
      </c>
      <c r="B898" s="17" t="s">
        <v>554</v>
      </c>
      <c r="C898" s="17" t="s">
        <v>605</v>
      </c>
      <c r="D898" s="17" t="s">
        <v>611</v>
      </c>
      <c r="E898" s="17"/>
      <c r="F898" s="23">
        <v>9969640</v>
      </c>
      <c r="G898" s="15"/>
      <c r="H898" s="16">
        <f t="shared" si="43"/>
        <v>0</v>
      </c>
      <c r="I898" s="36">
        <f>I899+I901+I903</f>
        <v>9969640</v>
      </c>
      <c r="J898" s="36">
        <f t="shared" si="42"/>
        <v>535442.3200000003</v>
      </c>
      <c r="K898" s="36">
        <f>K899+K901+K903</f>
        <v>10505082.32</v>
      </c>
    </row>
    <row r="899" spans="1:11" ht="63.75" outlineLevel="7" x14ac:dyDescent="0.25">
      <c r="A899" s="5" t="s">
        <v>19</v>
      </c>
      <c r="B899" s="17" t="s">
        <v>554</v>
      </c>
      <c r="C899" s="17" t="s">
        <v>605</v>
      </c>
      <c r="D899" s="17" t="s">
        <v>611</v>
      </c>
      <c r="E899" s="17" t="s">
        <v>20</v>
      </c>
      <c r="F899" s="23">
        <v>8900000</v>
      </c>
      <c r="G899" s="15"/>
      <c r="H899" s="16">
        <f t="shared" si="43"/>
        <v>0</v>
      </c>
      <c r="I899" s="36">
        <f>I900</f>
        <v>8900000</v>
      </c>
      <c r="J899" s="36">
        <f t="shared" si="42"/>
        <v>544814.83999999985</v>
      </c>
      <c r="K899" s="36">
        <f>K900</f>
        <v>9444814.8399999999</v>
      </c>
    </row>
    <row r="900" spans="1:11" outlineLevel="7" x14ac:dyDescent="0.25">
      <c r="A900" s="5" t="s">
        <v>127</v>
      </c>
      <c r="B900" s="17" t="s">
        <v>554</v>
      </c>
      <c r="C900" s="17" t="s">
        <v>605</v>
      </c>
      <c r="D900" s="17" t="s">
        <v>611</v>
      </c>
      <c r="E900" s="17" t="s">
        <v>128</v>
      </c>
      <c r="F900" s="23">
        <v>8900000</v>
      </c>
      <c r="G900" s="15"/>
      <c r="H900" s="16">
        <f t="shared" si="43"/>
        <v>0</v>
      </c>
      <c r="I900" s="36">
        <v>8900000</v>
      </c>
      <c r="J900" s="36">
        <f t="shared" si="42"/>
        <v>544814.83999999985</v>
      </c>
      <c r="K900" s="36">
        <v>9444814.8399999999</v>
      </c>
    </row>
    <row r="901" spans="1:11" ht="25.5" outlineLevel="7" x14ac:dyDescent="0.25">
      <c r="A901" s="5" t="s">
        <v>23</v>
      </c>
      <c r="B901" s="17" t="s">
        <v>554</v>
      </c>
      <c r="C901" s="17" t="s">
        <v>605</v>
      </c>
      <c r="D901" s="17" t="s">
        <v>611</v>
      </c>
      <c r="E901" s="17" t="s">
        <v>24</v>
      </c>
      <c r="F901" s="23">
        <v>1061640</v>
      </c>
      <c r="G901" s="15"/>
      <c r="H901" s="16">
        <f t="shared" si="43"/>
        <v>0</v>
      </c>
      <c r="I901" s="36">
        <f>I902</f>
        <v>1061640</v>
      </c>
      <c r="J901" s="36">
        <f t="shared" si="42"/>
        <v>-1372.5200000000186</v>
      </c>
      <c r="K901" s="36">
        <f>K902</f>
        <v>1060267.48</v>
      </c>
    </row>
    <row r="902" spans="1:11" ht="25.5" outlineLevel="7" x14ac:dyDescent="0.25">
      <c r="A902" s="5" t="s">
        <v>25</v>
      </c>
      <c r="B902" s="17" t="s">
        <v>554</v>
      </c>
      <c r="C902" s="17" t="s">
        <v>605</v>
      </c>
      <c r="D902" s="17" t="s">
        <v>611</v>
      </c>
      <c r="E902" s="17" t="s">
        <v>26</v>
      </c>
      <c r="F902" s="23">
        <v>1061640</v>
      </c>
      <c r="G902" s="15"/>
      <c r="H902" s="16">
        <f t="shared" si="43"/>
        <v>0</v>
      </c>
      <c r="I902" s="36">
        <v>1061640</v>
      </c>
      <c r="J902" s="36">
        <f t="shared" si="42"/>
        <v>-1372.5200000000186</v>
      </c>
      <c r="K902" s="36">
        <v>1060267.48</v>
      </c>
    </row>
    <row r="903" spans="1:11" outlineLevel="7" x14ac:dyDescent="0.25">
      <c r="A903" s="5" t="s">
        <v>30</v>
      </c>
      <c r="B903" s="17" t="s">
        <v>554</v>
      </c>
      <c r="C903" s="17" t="s">
        <v>605</v>
      </c>
      <c r="D903" s="17" t="s">
        <v>611</v>
      </c>
      <c r="E903" s="17" t="s">
        <v>31</v>
      </c>
      <c r="F903" s="23">
        <v>8000</v>
      </c>
      <c r="G903" s="15"/>
      <c r="H903" s="16">
        <f t="shared" si="43"/>
        <v>0</v>
      </c>
      <c r="I903" s="36">
        <f>I904</f>
        <v>8000</v>
      </c>
      <c r="J903" s="36">
        <f t="shared" si="42"/>
        <v>-8000</v>
      </c>
      <c r="K903" s="36">
        <f>K904</f>
        <v>0</v>
      </c>
    </row>
    <row r="904" spans="1:11" outlineLevel="7" x14ac:dyDescent="0.25">
      <c r="A904" s="5" t="s">
        <v>32</v>
      </c>
      <c r="B904" s="17" t="s">
        <v>554</v>
      </c>
      <c r="C904" s="17" t="s">
        <v>605</v>
      </c>
      <c r="D904" s="17" t="s">
        <v>611</v>
      </c>
      <c r="E904" s="17" t="s">
        <v>33</v>
      </c>
      <c r="F904" s="23">
        <v>8000</v>
      </c>
      <c r="G904" s="15"/>
      <c r="H904" s="16">
        <f t="shared" si="43"/>
        <v>0</v>
      </c>
      <c r="I904" s="36">
        <v>8000</v>
      </c>
      <c r="J904" s="36">
        <f t="shared" si="42"/>
        <v>-8000</v>
      </c>
      <c r="K904" s="36">
        <v>0</v>
      </c>
    </row>
    <row r="905" spans="1:11" x14ac:dyDescent="0.25">
      <c r="A905" s="4" t="s">
        <v>612</v>
      </c>
      <c r="B905" s="29" t="s">
        <v>613</v>
      </c>
      <c r="C905" s="17"/>
      <c r="D905" s="17"/>
      <c r="E905" s="17"/>
      <c r="F905" s="22">
        <v>1180843898</v>
      </c>
      <c r="G905" s="15"/>
      <c r="H905" s="16">
        <f t="shared" si="43"/>
        <v>14736480.390000105</v>
      </c>
      <c r="I905" s="43">
        <v>1195580378.3900001</v>
      </c>
      <c r="J905" s="36">
        <f t="shared" si="42"/>
        <v>55049590.03000021</v>
      </c>
      <c r="K905" s="43">
        <f>K906+K913+K930+K938+K1100</f>
        <v>1250629968.4200003</v>
      </c>
    </row>
    <row r="906" spans="1:11" outlineLevel="1" x14ac:dyDescent="0.25">
      <c r="A906" s="5" t="s">
        <v>9</v>
      </c>
      <c r="B906" s="17" t="s">
        <v>613</v>
      </c>
      <c r="C906" s="17" t="s">
        <v>10</v>
      </c>
      <c r="D906" s="17"/>
      <c r="E906" s="17"/>
      <c r="F906" s="23">
        <v>2259520</v>
      </c>
      <c r="G906" s="15"/>
      <c r="H906" s="16">
        <f t="shared" si="43"/>
        <v>0</v>
      </c>
      <c r="I906" s="36">
        <f t="shared" ref="I906:I911" si="44">I907</f>
        <v>2259520</v>
      </c>
      <c r="J906" s="36">
        <f t="shared" ref="J906:J969" si="45">K906-I906</f>
        <v>1257986.92</v>
      </c>
      <c r="K906" s="36">
        <f t="shared" ref="K906:K911" si="46">K907</f>
        <v>3517506.92</v>
      </c>
    </row>
    <row r="907" spans="1:11" outlineLevel="2" x14ac:dyDescent="0.25">
      <c r="A907" s="5" t="s">
        <v>57</v>
      </c>
      <c r="B907" s="17" t="s">
        <v>613</v>
      </c>
      <c r="C907" s="17" t="s">
        <v>58</v>
      </c>
      <c r="D907" s="17"/>
      <c r="E907" s="17"/>
      <c r="F907" s="23">
        <v>2259520</v>
      </c>
      <c r="G907" s="15"/>
      <c r="H907" s="16">
        <f t="shared" si="43"/>
        <v>0</v>
      </c>
      <c r="I907" s="36">
        <f t="shared" si="44"/>
        <v>2259520</v>
      </c>
      <c r="J907" s="36">
        <f t="shared" si="45"/>
        <v>1257986.92</v>
      </c>
      <c r="K907" s="36">
        <f t="shared" si="46"/>
        <v>3517506.92</v>
      </c>
    </row>
    <row r="908" spans="1:11" ht="38.25" outlineLevel="3" x14ac:dyDescent="0.25">
      <c r="A908" s="5" t="s">
        <v>85</v>
      </c>
      <c r="B908" s="17" t="s">
        <v>613</v>
      </c>
      <c r="C908" s="17" t="s">
        <v>58</v>
      </c>
      <c r="D908" s="17" t="s">
        <v>86</v>
      </c>
      <c r="E908" s="17"/>
      <c r="F908" s="23">
        <v>2259520</v>
      </c>
      <c r="G908" s="15"/>
      <c r="H908" s="16">
        <f t="shared" si="43"/>
        <v>0</v>
      </c>
      <c r="I908" s="36">
        <f t="shared" si="44"/>
        <v>2259520</v>
      </c>
      <c r="J908" s="36">
        <f t="shared" si="45"/>
        <v>1257986.92</v>
      </c>
      <c r="K908" s="36">
        <f t="shared" si="46"/>
        <v>3517506.92</v>
      </c>
    </row>
    <row r="909" spans="1:11" ht="51" outlineLevel="5" x14ac:dyDescent="0.25">
      <c r="A909" s="5" t="s">
        <v>87</v>
      </c>
      <c r="B909" s="17" t="s">
        <v>613</v>
      </c>
      <c r="C909" s="17" t="s">
        <v>58</v>
      </c>
      <c r="D909" s="17" t="s">
        <v>88</v>
      </c>
      <c r="E909" s="17"/>
      <c r="F909" s="23">
        <v>2259520</v>
      </c>
      <c r="G909" s="15"/>
      <c r="H909" s="16">
        <f t="shared" si="43"/>
        <v>0</v>
      </c>
      <c r="I909" s="36">
        <f t="shared" si="44"/>
        <v>2259520</v>
      </c>
      <c r="J909" s="36">
        <f t="shared" si="45"/>
        <v>1257986.92</v>
      </c>
      <c r="K909" s="36">
        <f t="shared" si="46"/>
        <v>3517506.92</v>
      </c>
    </row>
    <row r="910" spans="1:11" ht="38.25" outlineLevel="6" x14ac:dyDescent="0.25">
      <c r="A910" s="5" t="s">
        <v>89</v>
      </c>
      <c r="B910" s="17" t="s">
        <v>613</v>
      </c>
      <c r="C910" s="17" t="s">
        <v>58</v>
      </c>
      <c r="D910" s="17" t="s">
        <v>90</v>
      </c>
      <c r="E910" s="17"/>
      <c r="F910" s="23">
        <v>2259520</v>
      </c>
      <c r="G910" s="15"/>
      <c r="H910" s="16">
        <f t="shared" si="43"/>
        <v>0</v>
      </c>
      <c r="I910" s="36">
        <f t="shared" si="44"/>
        <v>2259520</v>
      </c>
      <c r="J910" s="36">
        <f t="shared" si="45"/>
        <v>1257986.92</v>
      </c>
      <c r="K910" s="36">
        <f t="shared" si="46"/>
        <v>3517506.92</v>
      </c>
    </row>
    <row r="911" spans="1:11" ht="63.75" outlineLevel="7" x14ac:dyDescent="0.25">
      <c r="A911" s="5" t="s">
        <v>19</v>
      </c>
      <c r="B911" s="17" t="s">
        <v>613</v>
      </c>
      <c r="C911" s="17" t="s">
        <v>58</v>
      </c>
      <c r="D911" s="17" t="s">
        <v>90</v>
      </c>
      <c r="E911" s="17" t="s">
        <v>20</v>
      </c>
      <c r="F911" s="23">
        <v>2259520</v>
      </c>
      <c r="G911" s="15"/>
      <c r="H911" s="16">
        <f t="shared" si="43"/>
        <v>0</v>
      </c>
      <c r="I911" s="36">
        <f t="shared" si="44"/>
        <v>2259520</v>
      </c>
      <c r="J911" s="36">
        <f t="shared" si="45"/>
        <v>1257986.92</v>
      </c>
      <c r="K911" s="36">
        <f t="shared" si="46"/>
        <v>3517506.92</v>
      </c>
    </row>
    <row r="912" spans="1:11" ht="25.5" outlineLevel="7" x14ac:dyDescent="0.25">
      <c r="A912" s="5" t="s">
        <v>21</v>
      </c>
      <c r="B912" s="17" t="s">
        <v>613</v>
      </c>
      <c r="C912" s="17" t="s">
        <v>58</v>
      </c>
      <c r="D912" s="17" t="s">
        <v>90</v>
      </c>
      <c r="E912" s="17" t="s">
        <v>22</v>
      </c>
      <c r="F912" s="23">
        <v>2259520</v>
      </c>
      <c r="G912" s="15"/>
      <c r="H912" s="16">
        <f t="shared" si="43"/>
        <v>0</v>
      </c>
      <c r="I912" s="36">
        <v>2259520</v>
      </c>
      <c r="J912" s="36">
        <f t="shared" si="45"/>
        <v>1257986.92</v>
      </c>
      <c r="K912" s="36">
        <v>3517506.92</v>
      </c>
    </row>
    <row r="913" spans="1:11" ht="25.5" outlineLevel="1" x14ac:dyDescent="0.25">
      <c r="A913" s="5" t="s">
        <v>103</v>
      </c>
      <c r="B913" s="17" t="s">
        <v>613</v>
      </c>
      <c r="C913" s="17" t="s">
        <v>104</v>
      </c>
      <c r="D913" s="17"/>
      <c r="E913" s="17"/>
      <c r="F913" s="23">
        <v>40500000</v>
      </c>
      <c r="G913" s="15"/>
      <c r="H913" s="16">
        <f t="shared" si="43"/>
        <v>-1328066.2300000042</v>
      </c>
      <c r="I913" s="36">
        <f>I914+I924</f>
        <v>39171933.769999996</v>
      </c>
      <c r="J913" s="36">
        <f t="shared" si="45"/>
        <v>-18571157.289999995</v>
      </c>
      <c r="K913" s="36">
        <f>K914+K924</f>
        <v>20600776.48</v>
      </c>
    </row>
    <row r="914" spans="1:11" ht="38.25" outlineLevel="2" x14ac:dyDescent="0.25">
      <c r="A914" s="5" t="s">
        <v>123</v>
      </c>
      <c r="B914" s="17" t="s">
        <v>613</v>
      </c>
      <c r="C914" s="17" t="s">
        <v>124</v>
      </c>
      <c r="D914" s="17"/>
      <c r="E914" s="17"/>
      <c r="F914" s="23">
        <v>10500000</v>
      </c>
      <c r="G914" s="15"/>
      <c r="H914" s="16">
        <f t="shared" si="43"/>
        <v>220596.78999999911</v>
      </c>
      <c r="I914" s="36">
        <f>I915</f>
        <v>10720596.789999999</v>
      </c>
      <c r="J914" s="36">
        <f t="shared" si="45"/>
        <v>-3995974.5599999987</v>
      </c>
      <c r="K914" s="36">
        <f>K915</f>
        <v>6724622.2300000004</v>
      </c>
    </row>
    <row r="915" spans="1:11" ht="38.25" outlineLevel="3" x14ac:dyDescent="0.25">
      <c r="A915" s="5" t="s">
        <v>49</v>
      </c>
      <c r="B915" s="17" t="s">
        <v>613</v>
      </c>
      <c r="C915" s="17" t="s">
        <v>124</v>
      </c>
      <c r="D915" s="17" t="s">
        <v>50</v>
      </c>
      <c r="E915" s="17"/>
      <c r="F915" s="23">
        <v>10500000</v>
      </c>
      <c r="G915" s="15"/>
      <c r="H915" s="16">
        <f t="shared" si="43"/>
        <v>220596.78999999911</v>
      </c>
      <c r="I915" s="36">
        <f>I916+I920</f>
        <v>10720596.789999999</v>
      </c>
      <c r="J915" s="36">
        <f t="shared" si="45"/>
        <v>-3995974.5599999987</v>
      </c>
      <c r="K915" s="36">
        <f>K916+K920</f>
        <v>6724622.2300000004</v>
      </c>
    </row>
    <row r="916" spans="1:11" ht="38.25" outlineLevel="5" x14ac:dyDescent="0.25">
      <c r="A916" s="5" t="s">
        <v>51</v>
      </c>
      <c r="B916" s="17" t="s">
        <v>613</v>
      </c>
      <c r="C916" s="17" t="s">
        <v>124</v>
      </c>
      <c r="D916" s="17" t="s">
        <v>52</v>
      </c>
      <c r="E916" s="17"/>
      <c r="F916" s="23">
        <v>3000000</v>
      </c>
      <c r="G916" s="15"/>
      <c r="H916" s="16">
        <f t="shared" si="43"/>
        <v>61787.540000000037</v>
      </c>
      <c r="I916" s="36">
        <f>I917</f>
        <v>3061787.54</v>
      </c>
      <c r="J916" s="36">
        <f t="shared" si="45"/>
        <v>-927928.58999999985</v>
      </c>
      <c r="K916" s="36">
        <f>K917</f>
        <v>2133858.9500000002</v>
      </c>
    </row>
    <row r="917" spans="1:11" ht="38.25" outlineLevel="6" x14ac:dyDescent="0.25">
      <c r="A917" s="5" t="s">
        <v>135</v>
      </c>
      <c r="B917" s="17" t="s">
        <v>613</v>
      </c>
      <c r="C917" s="17" t="s">
        <v>124</v>
      </c>
      <c r="D917" s="17" t="s">
        <v>136</v>
      </c>
      <c r="E917" s="17"/>
      <c r="F917" s="23">
        <v>3000000</v>
      </c>
      <c r="G917" s="15"/>
      <c r="H917" s="16">
        <f t="shared" si="43"/>
        <v>61787.540000000037</v>
      </c>
      <c r="I917" s="36">
        <f>I918</f>
        <v>3061787.54</v>
      </c>
      <c r="J917" s="36">
        <f t="shared" si="45"/>
        <v>-927928.58999999985</v>
      </c>
      <c r="K917" s="36">
        <f>K918</f>
        <v>2133858.9500000002</v>
      </c>
    </row>
    <row r="918" spans="1:11" ht="25.5" outlineLevel="7" x14ac:dyDescent="0.25">
      <c r="A918" s="5" t="s">
        <v>23</v>
      </c>
      <c r="B918" s="17" t="s">
        <v>613</v>
      </c>
      <c r="C918" s="17" t="s">
        <v>124</v>
      </c>
      <c r="D918" s="17" t="s">
        <v>136</v>
      </c>
      <c r="E918" s="17" t="s">
        <v>24</v>
      </c>
      <c r="F918" s="23">
        <v>3000000</v>
      </c>
      <c r="G918" s="15"/>
      <c r="H918" s="16">
        <f t="shared" si="43"/>
        <v>61787.540000000037</v>
      </c>
      <c r="I918" s="36">
        <f>I919</f>
        <v>3061787.54</v>
      </c>
      <c r="J918" s="36">
        <f t="shared" si="45"/>
        <v>-927928.58999999985</v>
      </c>
      <c r="K918" s="36">
        <f>K919</f>
        <v>2133858.9500000002</v>
      </c>
    </row>
    <row r="919" spans="1:11" ht="25.5" outlineLevel="7" x14ac:dyDescent="0.25">
      <c r="A919" s="5" t="s">
        <v>25</v>
      </c>
      <c r="B919" s="17" t="s">
        <v>613</v>
      </c>
      <c r="C919" s="17" t="s">
        <v>124</v>
      </c>
      <c r="D919" s="17" t="s">
        <v>136</v>
      </c>
      <c r="E919" s="17" t="s">
        <v>26</v>
      </c>
      <c r="F919" s="23">
        <v>3000000</v>
      </c>
      <c r="G919" s="15"/>
      <c r="H919" s="16">
        <f t="shared" si="43"/>
        <v>61787.540000000037</v>
      </c>
      <c r="I919" s="36">
        <v>3061787.54</v>
      </c>
      <c r="J919" s="36">
        <f t="shared" si="45"/>
        <v>-927928.58999999985</v>
      </c>
      <c r="K919" s="36">
        <v>2133858.9500000002</v>
      </c>
    </row>
    <row r="920" spans="1:11" ht="51" outlineLevel="5" x14ac:dyDescent="0.25">
      <c r="A920" s="5" t="s">
        <v>151</v>
      </c>
      <c r="B920" s="17" t="s">
        <v>613</v>
      </c>
      <c r="C920" s="17" t="s">
        <v>124</v>
      </c>
      <c r="D920" s="17" t="s">
        <v>152</v>
      </c>
      <c r="E920" s="17"/>
      <c r="F920" s="23">
        <v>7500000</v>
      </c>
      <c r="G920" s="15"/>
      <c r="H920" s="16">
        <f t="shared" si="43"/>
        <v>158809.25</v>
      </c>
      <c r="I920" s="36">
        <f>I921</f>
        <v>7658809.25</v>
      </c>
      <c r="J920" s="36">
        <f t="shared" si="45"/>
        <v>-3068045.9699999997</v>
      </c>
      <c r="K920" s="36">
        <f>K921</f>
        <v>4590763.28</v>
      </c>
    </row>
    <row r="921" spans="1:11" ht="38.25" outlineLevel="6" x14ac:dyDescent="0.25">
      <c r="A921" s="5" t="s">
        <v>153</v>
      </c>
      <c r="B921" s="17" t="s">
        <v>613</v>
      </c>
      <c r="C921" s="17" t="s">
        <v>124</v>
      </c>
      <c r="D921" s="17" t="s">
        <v>154</v>
      </c>
      <c r="E921" s="17"/>
      <c r="F921" s="23">
        <v>7500000</v>
      </c>
      <c r="G921" s="15"/>
      <c r="H921" s="16">
        <f t="shared" si="43"/>
        <v>158809.25</v>
      </c>
      <c r="I921" s="36">
        <f>I922</f>
        <v>7658809.25</v>
      </c>
      <c r="J921" s="36">
        <f t="shared" si="45"/>
        <v>-3068045.9699999997</v>
      </c>
      <c r="K921" s="36">
        <f>K922</f>
        <v>4590763.28</v>
      </c>
    </row>
    <row r="922" spans="1:11" ht="25.5" outlineLevel="7" x14ac:dyDescent="0.25">
      <c r="A922" s="5" t="s">
        <v>23</v>
      </c>
      <c r="B922" s="17" t="s">
        <v>613</v>
      </c>
      <c r="C922" s="17" t="s">
        <v>124</v>
      </c>
      <c r="D922" s="17" t="s">
        <v>154</v>
      </c>
      <c r="E922" s="17" t="s">
        <v>24</v>
      </c>
      <c r="F922" s="23">
        <v>7500000</v>
      </c>
      <c r="G922" s="15"/>
      <c r="H922" s="16">
        <f t="shared" si="43"/>
        <v>158809.25</v>
      </c>
      <c r="I922" s="36">
        <f>I923</f>
        <v>7658809.25</v>
      </c>
      <c r="J922" s="36">
        <f t="shared" si="45"/>
        <v>-3068045.9699999997</v>
      </c>
      <c r="K922" s="36">
        <f>K923</f>
        <v>4590763.28</v>
      </c>
    </row>
    <row r="923" spans="1:11" ht="25.5" outlineLevel="7" x14ac:dyDescent="0.25">
      <c r="A923" s="5" t="s">
        <v>25</v>
      </c>
      <c r="B923" s="17" t="s">
        <v>613</v>
      </c>
      <c r="C923" s="17" t="s">
        <v>124</v>
      </c>
      <c r="D923" s="17" t="s">
        <v>154</v>
      </c>
      <c r="E923" s="17" t="s">
        <v>26</v>
      </c>
      <c r="F923" s="23">
        <v>7500000</v>
      </c>
      <c r="G923" s="15"/>
      <c r="H923" s="16">
        <f t="shared" si="43"/>
        <v>158809.25</v>
      </c>
      <c r="I923" s="36">
        <v>7658809.25</v>
      </c>
      <c r="J923" s="36">
        <f t="shared" si="45"/>
        <v>-3068045.9699999997</v>
      </c>
      <c r="K923" s="36">
        <v>4590763.28</v>
      </c>
    </row>
    <row r="924" spans="1:11" ht="25.5" outlineLevel="2" x14ac:dyDescent="0.25">
      <c r="A924" s="5" t="s">
        <v>155</v>
      </c>
      <c r="B924" s="17" t="s">
        <v>613</v>
      </c>
      <c r="C924" s="17" t="s">
        <v>156</v>
      </c>
      <c r="D924" s="17"/>
      <c r="E924" s="17"/>
      <c r="F924" s="23">
        <v>30000000</v>
      </c>
      <c r="G924" s="15"/>
      <c r="H924" s="16">
        <f t="shared" si="43"/>
        <v>-1548663.0199999996</v>
      </c>
      <c r="I924" s="36">
        <f>I925</f>
        <v>28451336.98</v>
      </c>
      <c r="J924" s="36">
        <f t="shared" si="45"/>
        <v>-14575182.73</v>
      </c>
      <c r="K924" s="36">
        <f>K925</f>
        <v>13876154.25</v>
      </c>
    </row>
    <row r="925" spans="1:11" ht="38.25" outlineLevel="3" x14ac:dyDescent="0.25">
      <c r="A925" s="5" t="s">
        <v>49</v>
      </c>
      <c r="B925" s="17" t="s">
        <v>613</v>
      </c>
      <c r="C925" s="17" t="s">
        <v>156</v>
      </c>
      <c r="D925" s="17" t="s">
        <v>50</v>
      </c>
      <c r="E925" s="17"/>
      <c r="F925" s="23">
        <v>30000000</v>
      </c>
      <c r="G925" s="15"/>
      <c r="H925" s="16">
        <f t="shared" si="43"/>
        <v>-1548663.0199999996</v>
      </c>
      <c r="I925" s="36">
        <f>I926</f>
        <v>28451336.98</v>
      </c>
      <c r="J925" s="36">
        <f t="shared" si="45"/>
        <v>-14575182.73</v>
      </c>
      <c r="K925" s="36">
        <f>K926</f>
        <v>13876154.25</v>
      </c>
    </row>
    <row r="926" spans="1:11" ht="63.75" outlineLevel="5" x14ac:dyDescent="0.25">
      <c r="A926" s="5" t="s">
        <v>157</v>
      </c>
      <c r="B926" s="17" t="s">
        <v>613</v>
      </c>
      <c r="C926" s="17" t="s">
        <v>156</v>
      </c>
      <c r="D926" s="17" t="s">
        <v>158</v>
      </c>
      <c r="E926" s="17"/>
      <c r="F926" s="23">
        <v>30000000</v>
      </c>
      <c r="G926" s="15"/>
      <c r="H926" s="16">
        <f t="shared" si="43"/>
        <v>-1548663.0199999996</v>
      </c>
      <c r="I926" s="36">
        <f>I927</f>
        <v>28451336.98</v>
      </c>
      <c r="J926" s="36">
        <f t="shared" si="45"/>
        <v>-14575182.73</v>
      </c>
      <c r="K926" s="36">
        <f>K927</f>
        <v>13876154.25</v>
      </c>
    </row>
    <row r="927" spans="1:11" ht="51" outlineLevel="6" x14ac:dyDescent="0.25">
      <c r="A927" s="5" t="s">
        <v>159</v>
      </c>
      <c r="B927" s="17" t="s">
        <v>613</v>
      </c>
      <c r="C927" s="17" t="s">
        <v>156</v>
      </c>
      <c r="D927" s="17" t="s">
        <v>160</v>
      </c>
      <c r="E927" s="17"/>
      <c r="F927" s="23">
        <v>30000000</v>
      </c>
      <c r="G927" s="15"/>
      <c r="H927" s="16">
        <f t="shared" si="43"/>
        <v>-1548663.0199999996</v>
      </c>
      <c r="I927" s="36">
        <f>I928</f>
        <v>28451336.98</v>
      </c>
      <c r="J927" s="36">
        <f t="shared" si="45"/>
        <v>-14575182.73</v>
      </c>
      <c r="K927" s="36">
        <f>K928</f>
        <v>13876154.25</v>
      </c>
    </row>
    <row r="928" spans="1:11" ht="25.5" outlineLevel="7" x14ac:dyDescent="0.25">
      <c r="A928" s="5" t="s">
        <v>23</v>
      </c>
      <c r="B928" s="17" t="s">
        <v>613</v>
      </c>
      <c r="C928" s="17" t="s">
        <v>156</v>
      </c>
      <c r="D928" s="17" t="s">
        <v>160</v>
      </c>
      <c r="E928" s="17" t="s">
        <v>24</v>
      </c>
      <c r="F928" s="23">
        <v>30000000</v>
      </c>
      <c r="G928" s="15"/>
      <c r="H928" s="16">
        <f t="shared" ref="H928:H998" si="47">I928-F928</f>
        <v>-1548663.0199999996</v>
      </c>
      <c r="I928" s="36">
        <f>I929</f>
        <v>28451336.98</v>
      </c>
      <c r="J928" s="36">
        <f t="shared" si="45"/>
        <v>-14575182.73</v>
      </c>
      <c r="K928" s="36">
        <f>K929</f>
        <v>13876154.25</v>
      </c>
    </row>
    <row r="929" spans="1:11" ht="25.5" outlineLevel="7" x14ac:dyDescent="0.25">
      <c r="A929" s="5" t="s">
        <v>25</v>
      </c>
      <c r="B929" s="17" t="s">
        <v>613</v>
      </c>
      <c r="C929" s="17" t="s">
        <v>156</v>
      </c>
      <c r="D929" s="17" t="s">
        <v>160</v>
      </c>
      <c r="E929" s="17" t="s">
        <v>26</v>
      </c>
      <c r="F929" s="23">
        <v>30000000</v>
      </c>
      <c r="G929" s="15"/>
      <c r="H929" s="16">
        <f t="shared" si="47"/>
        <v>-1548663.0199999996</v>
      </c>
      <c r="I929" s="36">
        <v>28451336.98</v>
      </c>
      <c r="J929" s="36">
        <f t="shared" si="45"/>
        <v>-14575182.73</v>
      </c>
      <c r="K929" s="36">
        <v>13876154.25</v>
      </c>
    </row>
    <row r="930" spans="1:11" outlineLevel="1" x14ac:dyDescent="0.25">
      <c r="A930" s="5" t="s">
        <v>175</v>
      </c>
      <c r="B930" s="17" t="s">
        <v>613</v>
      </c>
      <c r="C930" s="17" t="s">
        <v>176</v>
      </c>
      <c r="D930" s="17"/>
      <c r="E930" s="17"/>
      <c r="F930" s="23">
        <v>115000</v>
      </c>
      <c r="G930" s="15"/>
      <c r="H930" s="16">
        <f t="shared" si="47"/>
        <v>0</v>
      </c>
      <c r="I930" s="36">
        <f t="shared" ref="I930:I936" si="48">I931</f>
        <v>115000</v>
      </c>
      <c r="J930" s="36">
        <f t="shared" si="45"/>
        <v>-31350</v>
      </c>
      <c r="K930" s="36">
        <f t="shared" ref="K930:K936" si="49">K931</f>
        <v>83650</v>
      </c>
    </row>
    <row r="931" spans="1:11" outlineLevel="2" x14ac:dyDescent="0.25">
      <c r="A931" s="5" t="s">
        <v>241</v>
      </c>
      <c r="B931" s="17" t="s">
        <v>613</v>
      </c>
      <c r="C931" s="17" t="s">
        <v>242</v>
      </c>
      <c r="D931" s="17"/>
      <c r="E931" s="17"/>
      <c r="F931" s="23">
        <v>115000</v>
      </c>
      <c r="G931" s="15"/>
      <c r="H931" s="16">
        <f t="shared" si="47"/>
        <v>0</v>
      </c>
      <c r="I931" s="36">
        <f t="shared" si="48"/>
        <v>115000</v>
      </c>
      <c r="J931" s="36">
        <f t="shared" si="45"/>
        <v>-31350</v>
      </c>
      <c r="K931" s="36">
        <f t="shared" si="49"/>
        <v>83650</v>
      </c>
    </row>
    <row r="932" spans="1:11" ht="25.5" outlineLevel="3" x14ac:dyDescent="0.25">
      <c r="A932" s="5" t="s">
        <v>233</v>
      </c>
      <c r="B932" s="17" t="s">
        <v>613</v>
      </c>
      <c r="C932" s="17" t="s">
        <v>242</v>
      </c>
      <c r="D932" s="17" t="s">
        <v>234</v>
      </c>
      <c r="E932" s="17"/>
      <c r="F932" s="23">
        <v>115000</v>
      </c>
      <c r="G932" s="15"/>
      <c r="H932" s="16">
        <f t="shared" si="47"/>
        <v>0</v>
      </c>
      <c r="I932" s="36">
        <f t="shared" si="48"/>
        <v>115000</v>
      </c>
      <c r="J932" s="36">
        <f t="shared" si="45"/>
        <v>-31350</v>
      </c>
      <c r="K932" s="36">
        <f t="shared" si="49"/>
        <v>83650</v>
      </c>
    </row>
    <row r="933" spans="1:11" ht="25.5" outlineLevel="4" x14ac:dyDescent="0.25">
      <c r="A933" s="5" t="s">
        <v>235</v>
      </c>
      <c r="B933" s="17" t="s">
        <v>613</v>
      </c>
      <c r="C933" s="17" t="s">
        <v>242</v>
      </c>
      <c r="D933" s="17" t="s">
        <v>236</v>
      </c>
      <c r="E933" s="17"/>
      <c r="F933" s="23">
        <v>115000</v>
      </c>
      <c r="G933" s="15"/>
      <c r="H933" s="16">
        <f t="shared" si="47"/>
        <v>0</v>
      </c>
      <c r="I933" s="36">
        <f t="shared" si="48"/>
        <v>115000</v>
      </c>
      <c r="J933" s="36">
        <f t="shared" si="45"/>
        <v>-31350</v>
      </c>
      <c r="K933" s="36">
        <f t="shared" si="49"/>
        <v>83650</v>
      </c>
    </row>
    <row r="934" spans="1:11" ht="38.25" outlineLevel="5" x14ac:dyDescent="0.25">
      <c r="A934" s="5" t="s">
        <v>237</v>
      </c>
      <c r="B934" s="17" t="s">
        <v>613</v>
      </c>
      <c r="C934" s="17" t="s">
        <v>242</v>
      </c>
      <c r="D934" s="17" t="s">
        <v>238</v>
      </c>
      <c r="E934" s="17"/>
      <c r="F934" s="23">
        <v>115000</v>
      </c>
      <c r="G934" s="15"/>
      <c r="H934" s="16">
        <f t="shared" si="47"/>
        <v>0</v>
      </c>
      <c r="I934" s="36">
        <f t="shared" si="48"/>
        <v>115000</v>
      </c>
      <c r="J934" s="36">
        <f t="shared" si="45"/>
        <v>-31350</v>
      </c>
      <c r="K934" s="36">
        <f t="shared" si="49"/>
        <v>83650</v>
      </c>
    </row>
    <row r="935" spans="1:11" ht="25.5" outlineLevel="6" x14ac:dyDescent="0.25">
      <c r="A935" s="5" t="s">
        <v>239</v>
      </c>
      <c r="B935" s="17" t="s">
        <v>613</v>
      </c>
      <c r="C935" s="17" t="s">
        <v>242</v>
      </c>
      <c r="D935" s="17" t="s">
        <v>240</v>
      </c>
      <c r="E935" s="17"/>
      <c r="F935" s="23">
        <v>115000</v>
      </c>
      <c r="G935" s="15"/>
      <c r="H935" s="16">
        <f t="shared" si="47"/>
        <v>0</v>
      </c>
      <c r="I935" s="36">
        <f t="shared" si="48"/>
        <v>115000</v>
      </c>
      <c r="J935" s="36">
        <f t="shared" si="45"/>
        <v>-31350</v>
      </c>
      <c r="K935" s="36">
        <f t="shared" si="49"/>
        <v>83650</v>
      </c>
    </row>
    <row r="936" spans="1:11" ht="25.5" outlineLevel="7" x14ac:dyDescent="0.25">
      <c r="A936" s="5" t="s">
        <v>23</v>
      </c>
      <c r="B936" s="17" t="s">
        <v>613</v>
      </c>
      <c r="C936" s="17" t="s">
        <v>242</v>
      </c>
      <c r="D936" s="17" t="s">
        <v>240</v>
      </c>
      <c r="E936" s="17" t="s">
        <v>24</v>
      </c>
      <c r="F936" s="23">
        <v>115000</v>
      </c>
      <c r="G936" s="15"/>
      <c r="H936" s="16">
        <f t="shared" si="47"/>
        <v>0</v>
      </c>
      <c r="I936" s="36">
        <f t="shared" si="48"/>
        <v>115000</v>
      </c>
      <c r="J936" s="36">
        <f t="shared" si="45"/>
        <v>-31350</v>
      </c>
      <c r="K936" s="36">
        <f t="shared" si="49"/>
        <v>83650</v>
      </c>
    </row>
    <row r="937" spans="1:11" ht="25.5" outlineLevel="7" x14ac:dyDescent="0.25">
      <c r="A937" s="5" t="s">
        <v>25</v>
      </c>
      <c r="B937" s="17" t="s">
        <v>613</v>
      </c>
      <c r="C937" s="17" t="s">
        <v>242</v>
      </c>
      <c r="D937" s="17" t="s">
        <v>240</v>
      </c>
      <c r="E937" s="17" t="s">
        <v>26</v>
      </c>
      <c r="F937" s="23">
        <v>115000</v>
      </c>
      <c r="G937" s="15"/>
      <c r="H937" s="16">
        <f t="shared" si="47"/>
        <v>0</v>
      </c>
      <c r="I937" s="36">
        <v>115000</v>
      </c>
      <c r="J937" s="36">
        <f t="shared" si="45"/>
        <v>-31350</v>
      </c>
      <c r="K937" s="36">
        <v>83650</v>
      </c>
    </row>
    <row r="938" spans="1:11" outlineLevel="1" x14ac:dyDescent="0.25">
      <c r="A938" s="5" t="s">
        <v>356</v>
      </c>
      <c r="B938" s="17" t="s">
        <v>613</v>
      </c>
      <c r="C938" s="17" t="s">
        <v>357</v>
      </c>
      <c r="D938" s="17"/>
      <c r="E938" s="17"/>
      <c r="F938" s="23">
        <v>1070796781</v>
      </c>
      <c r="G938" s="15"/>
      <c r="H938" s="16">
        <f t="shared" si="47"/>
        <v>-947590611.96000004</v>
      </c>
      <c r="I938" s="36">
        <f>I939+I969+I1036+I1047+I1062</f>
        <v>123206169.03999999</v>
      </c>
      <c r="J938" s="36">
        <f t="shared" si="45"/>
        <v>1044454062.9800003</v>
      </c>
      <c r="K938" s="36">
        <f>K939+K970+K1044+K1055+K1070</f>
        <v>1167660232.0200002</v>
      </c>
    </row>
    <row r="939" spans="1:11" outlineLevel="2" x14ac:dyDescent="0.25">
      <c r="A939" s="5" t="s">
        <v>614</v>
      </c>
      <c r="B939" s="17" t="s">
        <v>613</v>
      </c>
      <c r="C939" s="17" t="s">
        <v>615</v>
      </c>
      <c r="D939" s="17"/>
      <c r="E939" s="17"/>
      <c r="F939" s="23">
        <v>394196518</v>
      </c>
      <c r="G939" s="15"/>
      <c r="H939" s="16">
        <f t="shared" si="47"/>
        <v>-288904665.96000004</v>
      </c>
      <c r="I939" s="36">
        <f>I940</f>
        <v>105291852.03999999</v>
      </c>
      <c r="J939" s="36">
        <f t="shared" si="45"/>
        <v>319833036.74000001</v>
      </c>
      <c r="K939" s="36">
        <f>K940</f>
        <v>425124888.77999997</v>
      </c>
    </row>
    <row r="940" spans="1:11" ht="25.5" outlineLevel="3" x14ac:dyDescent="0.25">
      <c r="A940" s="5" t="s">
        <v>616</v>
      </c>
      <c r="B940" s="17" t="s">
        <v>613</v>
      </c>
      <c r="C940" s="17" t="s">
        <v>615</v>
      </c>
      <c r="D940" s="17" t="s">
        <v>617</v>
      </c>
      <c r="E940" s="17"/>
      <c r="F940" s="23">
        <v>394196518</v>
      </c>
      <c r="G940" s="15"/>
      <c r="H940" s="16">
        <f t="shared" si="47"/>
        <v>-288904665.96000004</v>
      </c>
      <c r="I940" s="36">
        <f>I941</f>
        <v>105291852.03999999</v>
      </c>
      <c r="J940" s="36">
        <f t="shared" si="45"/>
        <v>319833036.74000001</v>
      </c>
      <c r="K940" s="36">
        <f>K941</f>
        <v>425124888.77999997</v>
      </c>
    </row>
    <row r="941" spans="1:11" outlineLevel="4" x14ac:dyDescent="0.25">
      <c r="A941" s="5" t="s">
        <v>618</v>
      </c>
      <c r="B941" s="17" t="s">
        <v>613</v>
      </c>
      <c r="C941" s="17" t="s">
        <v>615</v>
      </c>
      <c r="D941" s="17" t="s">
        <v>619</v>
      </c>
      <c r="E941" s="17"/>
      <c r="F941" s="23">
        <v>394196518</v>
      </c>
      <c r="G941" s="15"/>
      <c r="H941" s="16">
        <f t="shared" si="47"/>
        <v>-288904665.96000004</v>
      </c>
      <c r="I941" s="36">
        <f>I942+I961</f>
        <v>105291852.03999999</v>
      </c>
      <c r="J941" s="36">
        <f t="shared" si="45"/>
        <v>319833036.74000001</v>
      </c>
      <c r="K941" s="36">
        <f>K942+K962</f>
        <v>425124888.77999997</v>
      </c>
    </row>
    <row r="942" spans="1:11" ht="51" outlineLevel="5" x14ac:dyDescent="0.25">
      <c r="A942" s="5" t="s">
        <v>620</v>
      </c>
      <c r="B942" s="17" t="s">
        <v>613</v>
      </c>
      <c r="C942" s="17" t="s">
        <v>615</v>
      </c>
      <c r="D942" s="17" t="s">
        <v>621</v>
      </c>
      <c r="E942" s="17"/>
      <c r="F942" s="23">
        <v>159943240</v>
      </c>
      <c r="G942" s="15"/>
      <c r="H942" s="16">
        <f t="shared" si="47"/>
        <v>-54882609.960000008</v>
      </c>
      <c r="I942" s="36">
        <f>I943+I950+I953+I956</f>
        <v>105060630.03999999</v>
      </c>
      <c r="J942" s="36">
        <f t="shared" si="45"/>
        <v>64176978.74000001</v>
      </c>
      <c r="K942" s="36">
        <f>K943+K951+K954+K957</f>
        <v>169237608.78</v>
      </c>
    </row>
    <row r="943" spans="1:11" ht="38.25" outlineLevel="6" x14ac:dyDescent="0.25">
      <c r="A943" s="5" t="s">
        <v>622</v>
      </c>
      <c r="B943" s="17" t="s">
        <v>613</v>
      </c>
      <c r="C943" s="17" t="s">
        <v>615</v>
      </c>
      <c r="D943" s="17" t="s">
        <v>623</v>
      </c>
      <c r="E943" s="17"/>
      <c r="F943" s="23">
        <v>40065609</v>
      </c>
      <c r="G943" s="15"/>
      <c r="H943" s="16">
        <f t="shared" si="47"/>
        <v>-62.840000003576279</v>
      </c>
      <c r="I943" s="36">
        <f>I946+I948+I944</f>
        <v>40065546.159999996</v>
      </c>
      <c r="J943" s="36">
        <f t="shared" si="45"/>
        <v>-2922379.8900000006</v>
      </c>
      <c r="K943" s="36">
        <f>K946+K948+K944</f>
        <v>37143166.269999996</v>
      </c>
    </row>
    <row r="944" spans="1:11" ht="63.75" outlineLevel="6" x14ac:dyDescent="0.25">
      <c r="A944" s="5" t="s">
        <v>19</v>
      </c>
      <c r="B944" s="17" t="s">
        <v>613</v>
      </c>
      <c r="C944" s="17" t="s">
        <v>615</v>
      </c>
      <c r="D944" s="17" t="s">
        <v>623</v>
      </c>
      <c r="E944" s="17" t="s">
        <v>20</v>
      </c>
      <c r="F944" s="23"/>
      <c r="G944" s="15"/>
      <c r="H944" s="16"/>
      <c r="I944" s="36">
        <f>I945</f>
        <v>150000</v>
      </c>
      <c r="J944" s="36">
        <f t="shared" si="45"/>
        <v>0</v>
      </c>
      <c r="K944" s="36">
        <f>K945</f>
        <v>150000</v>
      </c>
    </row>
    <row r="945" spans="1:11" outlineLevel="6" x14ac:dyDescent="0.25">
      <c r="A945" s="5" t="s">
        <v>769</v>
      </c>
      <c r="B945" s="17" t="s">
        <v>613</v>
      </c>
      <c r="C945" s="17" t="s">
        <v>615</v>
      </c>
      <c r="D945" s="17" t="s">
        <v>623</v>
      </c>
      <c r="E945" s="17" t="s">
        <v>128</v>
      </c>
      <c r="F945" s="23"/>
      <c r="G945" s="15"/>
      <c r="H945" s="16"/>
      <c r="I945" s="36">
        <v>150000</v>
      </c>
      <c r="J945" s="36">
        <f t="shared" si="45"/>
        <v>0</v>
      </c>
      <c r="K945" s="36">
        <v>150000</v>
      </c>
    </row>
    <row r="946" spans="1:11" ht="25.5" outlineLevel="7" x14ac:dyDescent="0.25">
      <c r="A946" s="5" t="s">
        <v>23</v>
      </c>
      <c r="B946" s="17" t="s">
        <v>613</v>
      </c>
      <c r="C946" s="17" t="s">
        <v>615</v>
      </c>
      <c r="D946" s="17" t="s">
        <v>623</v>
      </c>
      <c r="E946" s="17" t="s">
        <v>24</v>
      </c>
      <c r="F946" s="23">
        <v>39000000</v>
      </c>
      <c r="G946" s="15"/>
      <c r="H946" s="16">
        <f t="shared" si="47"/>
        <v>-9547.4500000029802</v>
      </c>
      <c r="I946" s="36">
        <f>I947</f>
        <v>38990452.549999997</v>
      </c>
      <c r="J946" s="36">
        <f t="shared" si="45"/>
        <v>-2508694.75</v>
      </c>
      <c r="K946" s="36">
        <f>K947</f>
        <v>36481757.799999997</v>
      </c>
    </row>
    <row r="947" spans="1:11" ht="25.5" outlineLevel="7" x14ac:dyDescent="0.25">
      <c r="A947" s="5" t="s">
        <v>25</v>
      </c>
      <c r="B947" s="17" t="s">
        <v>613</v>
      </c>
      <c r="C947" s="17" t="s">
        <v>615</v>
      </c>
      <c r="D947" s="17" t="s">
        <v>623</v>
      </c>
      <c r="E947" s="17" t="s">
        <v>26</v>
      </c>
      <c r="F947" s="23">
        <v>39000000</v>
      </c>
      <c r="G947" s="15"/>
      <c r="H947" s="16">
        <f t="shared" si="47"/>
        <v>-9547.4500000029802</v>
      </c>
      <c r="I947" s="36">
        <v>38990452.549999997</v>
      </c>
      <c r="J947" s="36">
        <f t="shared" si="45"/>
        <v>-2508694.75</v>
      </c>
      <c r="K947" s="36">
        <v>36481757.799999997</v>
      </c>
    </row>
    <row r="948" spans="1:11" outlineLevel="7" x14ac:dyDescent="0.25">
      <c r="A948" s="5" t="s">
        <v>30</v>
      </c>
      <c r="B948" s="17" t="s">
        <v>613</v>
      </c>
      <c r="C948" s="17" t="s">
        <v>615</v>
      </c>
      <c r="D948" s="17" t="s">
        <v>623</v>
      </c>
      <c r="E948" s="17" t="s">
        <v>31</v>
      </c>
      <c r="F948" s="23">
        <v>1065609</v>
      </c>
      <c r="G948" s="15"/>
      <c r="H948" s="16">
        <f t="shared" si="47"/>
        <v>-140515.39000000001</v>
      </c>
      <c r="I948" s="32">
        <f>I950</f>
        <v>925093.61</v>
      </c>
      <c r="J948" s="36">
        <f t="shared" si="45"/>
        <v>-413685.14</v>
      </c>
      <c r="K948" s="36">
        <f>K949+K950</f>
        <v>511408.47</v>
      </c>
    </row>
    <row r="949" spans="1:11" outlineLevel="7" x14ac:dyDescent="0.25">
      <c r="A949" s="5" t="s">
        <v>775</v>
      </c>
      <c r="B949" s="17" t="s">
        <v>613</v>
      </c>
      <c r="C949" s="17" t="s">
        <v>615</v>
      </c>
      <c r="D949" s="17" t="s">
        <v>623</v>
      </c>
      <c r="E949" s="17" t="s">
        <v>776</v>
      </c>
      <c r="F949" s="23"/>
      <c r="G949" s="15"/>
      <c r="H949" s="16"/>
      <c r="I949" s="32">
        <v>0</v>
      </c>
      <c r="J949" s="36">
        <f t="shared" si="45"/>
        <v>160000</v>
      </c>
      <c r="K949" s="36">
        <v>160000</v>
      </c>
    </row>
    <row r="950" spans="1:11" outlineLevel="7" x14ac:dyDescent="0.25">
      <c r="A950" s="5" t="s">
        <v>32</v>
      </c>
      <c r="B950" s="17" t="s">
        <v>613</v>
      </c>
      <c r="C950" s="17" t="s">
        <v>615</v>
      </c>
      <c r="D950" s="17" t="s">
        <v>623</v>
      </c>
      <c r="E950" s="17" t="s">
        <v>33</v>
      </c>
      <c r="F950" s="23">
        <v>1065609</v>
      </c>
      <c r="G950" s="15"/>
      <c r="H950" s="16">
        <f t="shared" si="47"/>
        <v>-140515.39000000001</v>
      </c>
      <c r="I950" s="32">
        <v>925093.61</v>
      </c>
      <c r="J950" s="36">
        <f t="shared" si="45"/>
        <v>-573685.14</v>
      </c>
      <c r="K950" s="36">
        <v>351408.47</v>
      </c>
    </row>
    <row r="951" spans="1:11" ht="38.25" outlineLevel="6" x14ac:dyDescent="0.25">
      <c r="A951" s="5" t="s">
        <v>624</v>
      </c>
      <c r="B951" s="17" t="s">
        <v>613</v>
      </c>
      <c r="C951" s="17" t="s">
        <v>615</v>
      </c>
      <c r="D951" s="17" t="s">
        <v>625</v>
      </c>
      <c r="E951" s="17"/>
      <c r="F951" s="23">
        <v>43000000</v>
      </c>
      <c r="G951" s="15"/>
      <c r="H951" s="16">
        <f t="shared" si="47"/>
        <v>2816072.7800000012</v>
      </c>
      <c r="I951" s="36">
        <f>I952</f>
        <v>45816072.780000001</v>
      </c>
      <c r="J951" s="36">
        <f t="shared" si="45"/>
        <v>82379.109999999404</v>
      </c>
      <c r="K951" s="36">
        <f>K952</f>
        <v>45898451.890000001</v>
      </c>
    </row>
    <row r="952" spans="1:11" ht="25.5" outlineLevel="7" x14ac:dyDescent="0.25">
      <c r="A952" s="5" t="s">
        <v>23</v>
      </c>
      <c r="B952" s="17" t="s">
        <v>613</v>
      </c>
      <c r="C952" s="17" t="s">
        <v>615</v>
      </c>
      <c r="D952" s="17" t="s">
        <v>625</v>
      </c>
      <c r="E952" s="17" t="s">
        <v>24</v>
      </c>
      <c r="F952" s="23">
        <v>43000000</v>
      </c>
      <c r="G952" s="15"/>
      <c r="H952" s="16">
        <f t="shared" si="47"/>
        <v>2816072.7800000012</v>
      </c>
      <c r="I952" s="36">
        <f>I953</f>
        <v>45816072.780000001</v>
      </c>
      <c r="J952" s="36">
        <f t="shared" si="45"/>
        <v>82379.109999999404</v>
      </c>
      <c r="K952" s="36">
        <f>K953</f>
        <v>45898451.890000001</v>
      </c>
    </row>
    <row r="953" spans="1:11" ht="25.5" outlineLevel="7" x14ac:dyDescent="0.25">
      <c r="A953" s="5" t="s">
        <v>25</v>
      </c>
      <c r="B953" s="17" t="s">
        <v>613</v>
      </c>
      <c r="C953" s="17" t="s">
        <v>615</v>
      </c>
      <c r="D953" s="17" t="s">
        <v>625</v>
      </c>
      <c r="E953" s="17" t="s">
        <v>26</v>
      </c>
      <c r="F953" s="23">
        <v>43000000</v>
      </c>
      <c r="G953" s="15"/>
      <c r="H953" s="16">
        <f t="shared" si="47"/>
        <v>2816072.7800000012</v>
      </c>
      <c r="I953" s="36">
        <f>43106072.78+2710000</f>
        <v>45816072.780000001</v>
      </c>
      <c r="J953" s="36">
        <f t="shared" si="45"/>
        <v>82379.109999999404</v>
      </c>
      <c r="K953" s="36">
        <v>45898451.890000001</v>
      </c>
    </row>
    <row r="954" spans="1:11" ht="38.25" outlineLevel="6" x14ac:dyDescent="0.25">
      <c r="A954" s="5" t="s">
        <v>626</v>
      </c>
      <c r="B954" s="17" t="s">
        <v>613</v>
      </c>
      <c r="C954" s="17" t="s">
        <v>615</v>
      </c>
      <c r="D954" s="17" t="s">
        <v>627</v>
      </c>
      <c r="E954" s="17"/>
      <c r="F954" s="23">
        <v>17790148</v>
      </c>
      <c r="G954" s="15"/>
      <c r="H954" s="16">
        <f t="shared" si="47"/>
        <v>463769.48999999836</v>
      </c>
      <c r="I954" s="36">
        <f>I955</f>
        <v>18253917.489999998</v>
      </c>
      <c r="J954" s="36">
        <f t="shared" si="45"/>
        <v>-2763411.0499999989</v>
      </c>
      <c r="K954" s="36">
        <f>K955</f>
        <v>15490506.439999999</v>
      </c>
    </row>
    <row r="955" spans="1:11" ht="25.5" outlineLevel="7" x14ac:dyDescent="0.25">
      <c r="A955" s="5" t="s">
        <v>23</v>
      </c>
      <c r="B955" s="17" t="s">
        <v>613</v>
      </c>
      <c r="C955" s="17" t="s">
        <v>615</v>
      </c>
      <c r="D955" s="17" t="s">
        <v>627</v>
      </c>
      <c r="E955" s="17" t="s">
        <v>24</v>
      </c>
      <c r="F955" s="23">
        <v>17790148</v>
      </c>
      <c r="G955" s="15"/>
      <c r="H955" s="16">
        <f t="shared" si="47"/>
        <v>463769.48999999836</v>
      </c>
      <c r="I955" s="36">
        <f>I956</f>
        <v>18253917.489999998</v>
      </c>
      <c r="J955" s="36">
        <f t="shared" si="45"/>
        <v>-2763411.0499999989</v>
      </c>
      <c r="K955" s="36">
        <f>K956</f>
        <v>15490506.439999999</v>
      </c>
    </row>
    <row r="956" spans="1:11" ht="25.5" outlineLevel="7" x14ac:dyDescent="0.25">
      <c r="A956" s="5" t="s">
        <v>25</v>
      </c>
      <c r="B956" s="17" t="s">
        <v>613</v>
      </c>
      <c r="C956" s="17" t="s">
        <v>615</v>
      </c>
      <c r="D956" s="17" t="s">
        <v>627</v>
      </c>
      <c r="E956" s="17" t="s">
        <v>26</v>
      </c>
      <c r="F956" s="23">
        <v>17790148</v>
      </c>
      <c r="G956" s="15"/>
      <c r="H956" s="16">
        <f t="shared" si="47"/>
        <v>463769.48999999836</v>
      </c>
      <c r="I956" s="36">
        <v>18253917.489999998</v>
      </c>
      <c r="J956" s="36">
        <f t="shared" si="45"/>
        <v>-2763411.0499999989</v>
      </c>
      <c r="K956" s="36">
        <v>15490506.439999999</v>
      </c>
    </row>
    <row r="957" spans="1:11" ht="38.25" outlineLevel="6" x14ac:dyDescent="0.25">
      <c r="A957" s="5" t="s">
        <v>628</v>
      </c>
      <c r="B957" s="17" t="s">
        <v>613</v>
      </c>
      <c r="C957" s="17" t="s">
        <v>615</v>
      </c>
      <c r="D957" s="17" t="s">
        <v>629</v>
      </c>
      <c r="E957" s="17"/>
      <c r="F957" s="23">
        <v>59087483</v>
      </c>
      <c r="G957" s="15"/>
      <c r="H957" s="16">
        <f t="shared" si="47"/>
        <v>0</v>
      </c>
      <c r="I957" s="36">
        <f>I958+I960</f>
        <v>59087483</v>
      </c>
      <c r="J957" s="36">
        <f t="shared" si="45"/>
        <v>11618001.180000007</v>
      </c>
      <c r="K957" s="36">
        <f>K958+K960</f>
        <v>70705484.180000007</v>
      </c>
    </row>
    <row r="958" spans="1:11" ht="63.75" outlineLevel="7" x14ac:dyDescent="0.25">
      <c r="A958" s="5" t="s">
        <v>19</v>
      </c>
      <c r="B958" s="17" t="s">
        <v>613</v>
      </c>
      <c r="C958" s="17" t="s">
        <v>615</v>
      </c>
      <c r="D958" s="17" t="s">
        <v>629</v>
      </c>
      <c r="E958" s="17" t="s">
        <v>20</v>
      </c>
      <c r="F958" s="23">
        <v>58856261</v>
      </c>
      <c r="G958" s="15"/>
      <c r="H958" s="16">
        <f t="shared" si="47"/>
        <v>0</v>
      </c>
      <c r="I958" s="36">
        <f>I959</f>
        <v>58856261</v>
      </c>
      <c r="J958" s="36">
        <f t="shared" si="45"/>
        <v>11618001.180000007</v>
      </c>
      <c r="K958" s="36">
        <f>K959</f>
        <v>70474262.180000007</v>
      </c>
    </row>
    <row r="959" spans="1:11" outlineLevel="7" x14ac:dyDescent="0.25">
      <c r="A959" s="5" t="s">
        <v>127</v>
      </c>
      <c r="B959" s="17" t="s">
        <v>613</v>
      </c>
      <c r="C959" s="17" t="s">
        <v>615</v>
      </c>
      <c r="D959" s="17" t="s">
        <v>629</v>
      </c>
      <c r="E959" s="17" t="s">
        <v>128</v>
      </c>
      <c r="F959" s="23">
        <v>58856261</v>
      </c>
      <c r="G959" s="15"/>
      <c r="H959" s="16">
        <f t="shared" si="47"/>
        <v>0</v>
      </c>
      <c r="I959" s="36">
        <v>58856261</v>
      </c>
      <c r="J959" s="36">
        <f t="shared" si="45"/>
        <v>11618001.180000007</v>
      </c>
      <c r="K959" s="36">
        <v>70474262.180000007</v>
      </c>
    </row>
    <row r="960" spans="1:11" ht="25.5" outlineLevel="7" x14ac:dyDescent="0.25">
      <c r="A960" s="5" t="s">
        <v>412</v>
      </c>
      <c r="B960" s="17" t="s">
        <v>613</v>
      </c>
      <c r="C960" s="17" t="s">
        <v>615</v>
      </c>
      <c r="D960" s="17" t="s">
        <v>629</v>
      </c>
      <c r="E960" s="17" t="s">
        <v>413</v>
      </c>
      <c r="F960" s="23">
        <v>231222</v>
      </c>
      <c r="G960" s="15"/>
      <c r="H960" s="16">
        <f t="shared" si="47"/>
        <v>0</v>
      </c>
      <c r="I960" s="36">
        <f>I961</f>
        <v>231222</v>
      </c>
      <c r="J960" s="36">
        <f t="shared" si="45"/>
        <v>0</v>
      </c>
      <c r="K960" s="36">
        <f>K961</f>
        <v>231222</v>
      </c>
    </row>
    <row r="961" spans="1:11" ht="51" outlineLevel="7" x14ac:dyDescent="0.25">
      <c r="A961" s="5" t="s">
        <v>414</v>
      </c>
      <c r="B961" s="17" t="s">
        <v>613</v>
      </c>
      <c r="C961" s="17" t="s">
        <v>615</v>
      </c>
      <c r="D961" s="17" t="s">
        <v>629</v>
      </c>
      <c r="E961" s="17" t="s">
        <v>415</v>
      </c>
      <c r="F961" s="23">
        <v>231222</v>
      </c>
      <c r="G961" s="15"/>
      <c r="H961" s="16">
        <f t="shared" si="47"/>
        <v>0</v>
      </c>
      <c r="I961" s="36">
        <v>231222</v>
      </c>
      <c r="J961" s="36">
        <f t="shared" si="45"/>
        <v>0</v>
      </c>
      <c r="K961" s="36">
        <v>231222</v>
      </c>
    </row>
    <row r="962" spans="1:11" ht="102" outlineLevel="5" x14ac:dyDescent="0.25">
      <c r="A962" s="5" t="s">
        <v>630</v>
      </c>
      <c r="B962" s="17" t="s">
        <v>613</v>
      </c>
      <c r="C962" s="17" t="s">
        <v>615</v>
      </c>
      <c r="D962" s="17" t="s">
        <v>631</v>
      </c>
      <c r="E962" s="17"/>
      <c r="F962" s="23">
        <v>234253278</v>
      </c>
      <c r="G962" s="15"/>
      <c r="H962" s="16">
        <f t="shared" si="47"/>
        <v>0</v>
      </c>
      <c r="I962" s="36">
        <f>I963</f>
        <v>234253278</v>
      </c>
      <c r="J962" s="36">
        <f t="shared" si="45"/>
        <v>21634002</v>
      </c>
      <c r="K962" s="36">
        <f>K963</f>
        <v>255887280</v>
      </c>
    </row>
    <row r="963" spans="1:11" ht="89.25" outlineLevel="6" x14ac:dyDescent="0.25">
      <c r="A963" s="5" t="s">
        <v>632</v>
      </c>
      <c r="B963" s="17" t="s">
        <v>613</v>
      </c>
      <c r="C963" s="17" t="s">
        <v>615</v>
      </c>
      <c r="D963" s="17" t="s">
        <v>633</v>
      </c>
      <c r="E963" s="17"/>
      <c r="F963" s="23">
        <v>234253278</v>
      </c>
      <c r="G963" s="15"/>
      <c r="H963" s="16">
        <f t="shared" si="47"/>
        <v>0</v>
      </c>
      <c r="I963" s="36">
        <f>I964+I966+I968</f>
        <v>234253278</v>
      </c>
      <c r="J963" s="36">
        <f t="shared" si="45"/>
        <v>21634002</v>
      </c>
      <c r="K963" s="36">
        <f>K964+K966+K968</f>
        <v>255887280</v>
      </c>
    </row>
    <row r="964" spans="1:11" ht="63.75" outlineLevel="7" x14ac:dyDescent="0.25">
      <c r="A964" s="5" t="s">
        <v>19</v>
      </c>
      <c r="B964" s="17" t="s">
        <v>613</v>
      </c>
      <c r="C964" s="17" t="s">
        <v>615</v>
      </c>
      <c r="D964" s="17" t="s">
        <v>633</v>
      </c>
      <c r="E964" s="17" t="s">
        <v>20</v>
      </c>
      <c r="F964" s="23">
        <v>230555913</v>
      </c>
      <c r="G964" s="15"/>
      <c r="H964" s="16">
        <f t="shared" si="47"/>
        <v>0</v>
      </c>
      <c r="I964" s="36">
        <f>I965</f>
        <v>230555913</v>
      </c>
      <c r="J964" s="36">
        <f t="shared" si="45"/>
        <v>21417662</v>
      </c>
      <c r="K964" s="36">
        <f>K965</f>
        <v>251973575</v>
      </c>
    </row>
    <row r="965" spans="1:11" outlineLevel="7" x14ac:dyDescent="0.25">
      <c r="A965" s="5" t="s">
        <v>127</v>
      </c>
      <c r="B965" s="17" t="s">
        <v>613</v>
      </c>
      <c r="C965" s="17" t="s">
        <v>615</v>
      </c>
      <c r="D965" s="17" t="s">
        <v>633</v>
      </c>
      <c r="E965" s="17" t="s">
        <v>128</v>
      </c>
      <c r="F965" s="23">
        <v>230555913</v>
      </c>
      <c r="G965" s="15"/>
      <c r="H965" s="16">
        <f t="shared" si="47"/>
        <v>0</v>
      </c>
      <c r="I965" s="36">
        <v>230555913</v>
      </c>
      <c r="J965" s="36">
        <f t="shared" si="45"/>
        <v>21417662</v>
      </c>
      <c r="K965" s="36">
        <v>251973575</v>
      </c>
    </row>
    <row r="966" spans="1:11" ht="25.5" outlineLevel="7" x14ac:dyDescent="0.25">
      <c r="A966" s="5" t="s">
        <v>23</v>
      </c>
      <c r="B966" s="17" t="s">
        <v>613</v>
      </c>
      <c r="C966" s="17" t="s">
        <v>615</v>
      </c>
      <c r="D966" s="17" t="s">
        <v>633</v>
      </c>
      <c r="E966" s="17" t="s">
        <v>24</v>
      </c>
      <c r="F966" s="23">
        <v>2328848</v>
      </c>
      <c r="G966" s="15"/>
      <c r="H966" s="16">
        <f t="shared" si="47"/>
        <v>0</v>
      </c>
      <c r="I966" s="36">
        <f>I967</f>
        <v>2328848</v>
      </c>
      <c r="J966" s="36">
        <f t="shared" si="45"/>
        <v>216340</v>
      </c>
      <c r="K966" s="36">
        <f>K967</f>
        <v>2545188</v>
      </c>
    </row>
    <row r="967" spans="1:11" ht="25.5" outlineLevel="7" x14ac:dyDescent="0.25">
      <c r="A967" s="5" t="s">
        <v>25</v>
      </c>
      <c r="B967" s="17" t="s">
        <v>613</v>
      </c>
      <c r="C967" s="17" t="s">
        <v>615</v>
      </c>
      <c r="D967" s="17" t="s">
        <v>633</v>
      </c>
      <c r="E967" s="17" t="s">
        <v>26</v>
      </c>
      <c r="F967" s="23">
        <v>2328848</v>
      </c>
      <c r="G967" s="15"/>
      <c r="H967" s="16">
        <f t="shared" si="47"/>
        <v>0</v>
      </c>
      <c r="I967" s="36">
        <v>2328848</v>
      </c>
      <c r="J967" s="36">
        <f t="shared" si="45"/>
        <v>216340</v>
      </c>
      <c r="K967" s="36">
        <v>2545188</v>
      </c>
    </row>
    <row r="968" spans="1:11" ht="25.5" outlineLevel="7" x14ac:dyDescent="0.25">
      <c r="A968" s="5" t="s">
        <v>412</v>
      </c>
      <c r="B968" s="17" t="s">
        <v>613</v>
      </c>
      <c r="C968" s="17" t="s">
        <v>615</v>
      </c>
      <c r="D968" s="17" t="s">
        <v>633</v>
      </c>
      <c r="E968" s="17" t="s">
        <v>413</v>
      </c>
      <c r="F968" s="23">
        <v>1368517</v>
      </c>
      <c r="G968" s="15"/>
      <c r="H968" s="16">
        <f t="shared" si="47"/>
        <v>0</v>
      </c>
      <c r="I968" s="36">
        <f>I969</f>
        <v>1368517</v>
      </c>
      <c r="J968" s="36">
        <f t="shared" si="45"/>
        <v>0</v>
      </c>
      <c r="K968" s="36">
        <f>K969</f>
        <v>1368517</v>
      </c>
    </row>
    <row r="969" spans="1:11" ht="51" outlineLevel="7" x14ac:dyDescent="0.25">
      <c r="A969" s="5" t="s">
        <v>414</v>
      </c>
      <c r="B969" s="17" t="s">
        <v>613</v>
      </c>
      <c r="C969" s="17" t="s">
        <v>615</v>
      </c>
      <c r="D969" s="17" t="s">
        <v>633</v>
      </c>
      <c r="E969" s="17" t="s">
        <v>415</v>
      </c>
      <c r="F969" s="23">
        <v>1368517</v>
      </c>
      <c r="G969" s="15"/>
      <c r="H969" s="16">
        <f t="shared" si="47"/>
        <v>0</v>
      </c>
      <c r="I969" s="36">
        <v>1368517</v>
      </c>
      <c r="J969" s="36">
        <f t="shared" si="45"/>
        <v>0</v>
      </c>
      <c r="K969" s="36">
        <v>1368517</v>
      </c>
    </row>
    <row r="970" spans="1:11" outlineLevel="2" x14ac:dyDescent="0.25">
      <c r="A970" s="5" t="s">
        <v>634</v>
      </c>
      <c r="B970" s="17" t="s">
        <v>613</v>
      </c>
      <c r="C970" s="17" t="s">
        <v>635</v>
      </c>
      <c r="D970" s="17"/>
      <c r="E970" s="17"/>
      <c r="F970" s="23">
        <v>622430563</v>
      </c>
      <c r="G970" s="15"/>
      <c r="H970" s="16">
        <f t="shared" si="47"/>
        <v>-381142327.81</v>
      </c>
      <c r="I970" s="36">
        <f>I971+I1027</f>
        <v>241288235.19</v>
      </c>
      <c r="J970" s="36">
        <f t="shared" ref="J970:J1033" si="50">K970-I970</f>
        <v>442990709.3300001</v>
      </c>
      <c r="K970" s="36">
        <f>K971+K1034</f>
        <v>684278944.5200001</v>
      </c>
    </row>
    <row r="971" spans="1:11" ht="25.5" outlineLevel="3" x14ac:dyDescent="0.25">
      <c r="A971" s="5" t="s">
        <v>616</v>
      </c>
      <c r="B971" s="17" t="s">
        <v>613</v>
      </c>
      <c r="C971" s="17" t="s">
        <v>635</v>
      </c>
      <c r="D971" s="17" t="s">
        <v>617</v>
      </c>
      <c r="E971" s="17"/>
      <c r="F971" s="23">
        <v>622050563</v>
      </c>
      <c r="G971" s="15"/>
      <c r="H971" s="16">
        <f t="shared" si="47"/>
        <v>-392460660.81</v>
      </c>
      <c r="I971" s="36">
        <f>I972+I1017</f>
        <v>229589902.19</v>
      </c>
      <c r="J971" s="36">
        <f t="shared" si="50"/>
        <v>454312378.0800001</v>
      </c>
      <c r="K971" s="36">
        <f>K972+K1021</f>
        <v>683902280.2700001</v>
      </c>
    </row>
    <row r="972" spans="1:11" outlineLevel="4" x14ac:dyDescent="0.25">
      <c r="A972" s="5" t="s">
        <v>636</v>
      </c>
      <c r="B972" s="17" t="s">
        <v>613</v>
      </c>
      <c r="C972" s="17" t="s">
        <v>635</v>
      </c>
      <c r="D972" s="17" t="s">
        <v>637</v>
      </c>
      <c r="E972" s="17"/>
      <c r="F972" s="23">
        <v>578635890</v>
      </c>
      <c r="G972" s="15"/>
      <c r="H972" s="16">
        <f t="shared" si="47"/>
        <v>-351045987.81</v>
      </c>
      <c r="I972" s="36">
        <f>I973+I997+I1001+I1005+I1009+I1013</f>
        <v>227589902.19</v>
      </c>
      <c r="J972" s="36">
        <f t="shared" si="50"/>
        <v>408395514.4600001</v>
      </c>
      <c r="K972" s="36">
        <f>K973+K1001+K1005+K1009+K1013+K1017</f>
        <v>635985416.6500001</v>
      </c>
    </row>
    <row r="973" spans="1:11" ht="38.25" outlineLevel="5" x14ac:dyDescent="0.25">
      <c r="A973" s="5" t="s">
        <v>638</v>
      </c>
      <c r="B973" s="17" t="s">
        <v>613</v>
      </c>
      <c r="C973" s="17" t="s">
        <v>635</v>
      </c>
      <c r="D973" s="17" t="s">
        <v>639</v>
      </c>
      <c r="E973" s="17"/>
      <c r="F973" s="23">
        <v>474747988</v>
      </c>
      <c r="G973" s="15"/>
      <c r="H973" s="16">
        <f t="shared" si="47"/>
        <v>-357069473.63</v>
      </c>
      <c r="I973" s="36">
        <f>I974+I981+I984+I991+I994</f>
        <v>117678514.37000002</v>
      </c>
      <c r="J973" s="36">
        <f t="shared" si="50"/>
        <v>409138390.87</v>
      </c>
      <c r="K973" s="36">
        <f>K974+K983+K988+K995+K998</f>
        <v>526816905.24000001</v>
      </c>
    </row>
    <row r="974" spans="1:11" ht="38.25" outlineLevel="6" x14ac:dyDescent="0.25">
      <c r="A974" s="5" t="s">
        <v>640</v>
      </c>
      <c r="B974" s="17" t="s">
        <v>613</v>
      </c>
      <c r="C974" s="17" t="s">
        <v>635</v>
      </c>
      <c r="D974" s="17" t="s">
        <v>641</v>
      </c>
      <c r="E974" s="17"/>
      <c r="F974" s="23">
        <v>81436206</v>
      </c>
      <c r="G974" s="15"/>
      <c r="H974" s="16">
        <f t="shared" si="47"/>
        <v>-2649723.7899999917</v>
      </c>
      <c r="I974" s="36">
        <f>I975+I977+I979</f>
        <v>78786482.210000008</v>
      </c>
      <c r="J974" s="36">
        <f t="shared" si="50"/>
        <v>469661.00999999046</v>
      </c>
      <c r="K974" s="36">
        <f>K975+K977+K981+K979</f>
        <v>79256143.219999999</v>
      </c>
    </row>
    <row r="975" spans="1:11" ht="63.75" outlineLevel="7" x14ac:dyDescent="0.25">
      <c r="A975" s="5" t="s">
        <v>19</v>
      </c>
      <c r="B975" s="17" t="s">
        <v>613</v>
      </c>
      <c r="C975" s="17" t="s">
        <v>635</v>
      </c>
      <c r="D975" s="17" t="s">
        <v>641</v>
      </c>
      <c r="E975" s="17" t="s">
        <v>20</v>
      </c>
      <c r="F975" s="23">
        <v>19386206</v>
      </c>
      <c r="G975" s="15"/>
      <c r="H975" s="16">
        <f t="shared" si="47"/>
        <v>14396.5</v>
      </c>
      <c r="I975" s="36">
        <f>I976</f>
        <v>19400602.5</v>
      </c>
      <c r="J975" s="36">
        <f t="shared" si="50"/>
        <v>665739.32999999821</v>
      </c>
      <c r="K975" s="36">
        <f>K976</f>
        <v>20066341.829999998</v>
      </c>
    </row>
    <row r="976" spans="1:11" outlineLevel="7" x14ac:dyDescent="0.25">
      <c r="A976" s="5" t="s">
        <v>127</v>
      </c>
      <c r="B976" s="17" t="s">
        <v>613</v>
      </c>
      <c r="C976" s="17" t="s">
        <v>635</v>
      </c>
      <c r="D976" s="17" t="s">
        <v>641</v>
      </c>
      <c r="E976" s="17" t="s">
        <v>128</v>
      </c>
      <c r="F976" s="23">
        <v>19386206</v>
      </c>
      <c r="G976" s="15"/>
      <c r="H976" s="16">
        <f t="shared" si="47"/>
        <v>14396.5</v>
      </c>
      <c r="I976" s="36">
        <v>19400602.5</v>
      </c>
      <c r="J976" s="36">
        <f t="shared" si="50"/>
        <v>665739.32999999821</v>
      </c>
      <c r="K976" s="36">
        <v>20066341.829999998</v>
      </c>
    </row>
    <row r="977" spans="1:11" ht="25.5" outlineLevel="7" x14ac:dyDescent="0.25">
      <c r="A977" s="5" t="s">
        <v>23</v>
      </c>
      <c r="B977" s="17" t="s">
        <v>613</v>
      </c>
      <c r="C977" s="17" t="s">
        <v>635</v>
      </c>
      <c r="D977" s="17" t="s">
        <v>641</v>
      </c>
      <c r="E977" s="17" t="s">
        <v>24</v>
      </c>
      <c r="F977" s="23">
        <v>60000000</v>
      </c>
      <c r="G977" s="15"/>
      <c r="H977" s="16">
        <f t="shared" si="47"/>
        <v>-614120.28999999911</v>
      </c>
      <c r="I977" s="36">
        <f>I978</f>
        <v>59385879.710000001</v>
      </c>
      <c r="J977" s="36">
        <f t="shared" si="50"/>
        <v>-1526096.700000003</v>
      </c>
      <c r="K977" s="36">
        <f>K978</f>
        <v>57859783.009999998</v>
      </c>
    </row>
    <row r="978" spans="1:11" ht="25.5" outlineLevel="7" x14ac:dyDescent="0.25">
      <c r="A978" s="5" t="s">
        <v>25</v>
      </c>
      <c r="B978" s="17" t="s">
        <v>613</v>
      </c>
      <c r="C978" s="17" t="s">
        <v>635</v>
      </c>
      <c r="D978" s="17" t="s">
        <v>641</v>
      </c>
      <c r="E978" s="17" t="s">
        <v>26</v>
      </c>
      <c r="F978" s="23">
        <v>60000000</v>
      </c>
      <c r="G978" s="15"/>
      <c r="H978" s="16">
        <f t="shared" si="47"/>
        <v>-614120.28999999911</v>
      </c>
      <c r="I978" s="36">
        <v>59385879.710000001</v>
      </c>
      <c r="J978" s="36">
        <f t="shared" si="50"/>
        <v>-1526096.700000003</v>
      </c>
      <c r="K978" s="36">
        <v>57859783.009999998</v>
      </c>
    </row>
    <row r="979" spans="1:11" outlineLevel="7" x14ac:dyDescent="0.25">
      <c r="A979" s="5" t="s">
        <v>61</v>
      </c>
      <c r="B979" s="17" t="s">
        <v>613</v>
      </c>
      <c r="C979" s="17" t="s">
        <v>635</v>
      </c>
      <c r="D979" s="17" t="s">
        <v>641</v>
      </c>
      <c r="E979" s="17" t="s">
        <v>62</v>
      </c>
      <c r="F979" s="23"/>
      <c r="G979" s="15"/>
      <c r="H979" s="16"/>
      <c r="I979" s="31"/>
      <c r="J979" s="36">
        <f t="shared" si="50"/>
        <v>640000</v>
      </c>
      <c r="K979" s="36">
        <f>K980</f>
        <v>640000</v>
      </c>
    </row>
    <row r="980" spans="1:11" outlineLevel="7" x14ac:dyDescent="0.25">
      <c r="A980" s="5" t="s">
        <v>63</v>
      </c>
      <c r="B980" s="17" t="s">
        <v>613</v>
      </c>
      <c r="C980" s="17" t="s">
        <v>635</v>
      </c>
      <c r="D980" s="17" t="s">
        <v>641</v>
      </c>
      <c r="E980" s="17" t="s">
        <v>64</v>
      </c>
      <c r="F980" s="23"/>
      <c r="G980" s="15"/>
      <c r="H980" s="16"/>
      <c r="I980" s="31"/>
      <c r="J980" s="36">
        <f t="shared" si="50"/>
        <v>640000</v>
      </c>
      <c r="K980" s="36">
        <v>640000</v>
      </c>
    </row>
    <row r="981" spans="1:11" outlineLevel="7" x14ac:dyDescent="0.25">
      <c r="A981" s="5" t="s">
        <v>30</v>
      </c>
      <c r="B981" s="17" t="s">
        <v>613</v>
      </c>
      <c r="C981" s="17" t="s">
        <v>635</v>
      </c>
      <c r="D981" s="17" t="s">
        <v>641</v>
      </c>
      <c r="E981" s="17" t="s">
        <v>31</v>
      </c>
      <c r="F981" s="23">
        <v>2050000</v>
      </c>
      <c r="G981" s="15"/>
      <c r="H981" s="16">
        <f t="shared" si="47"/>
        <v>1090.1799999999348</v>
      </c>
      <c r="I981" s="36">
        <f>I982</f>
        <v>2051090.18</v>
      </c>
      <c r="J981" s="36">
        <f t="shared" si="50"/>
        <v>-1361071.7999999998</v>
      </c>
      <c r="K981" s="36">
        <f>K982</f>
        <v>690018.38</v>
      </c>
    </row>
    <row r="982" spans="1:11" outlineLevel="7" x14ac:dyDescent="0.25">
      <c r="A982" s="5" t="s">
        <v>32</v>
      </c>
      <c r="B982" s="17" t="s">
        <v>613</v>
      </c>
      <c r="C982" s="17" t="s">
        <v>635</v>
      </c>
      <c r="D982" s="17" t="s">
        <v>641</v>
      </c>
      <c r="E982" s="17" t="s">
        <v>33</v>
      </c>
      <c r="F982" s="23">
        <v>2050000</v>
      </c>
      <c r="G982" s="15"/>
      <c r="H982" s="16">
        <f t="shared" si="47"/>
        <v>1090.1799999999348</v>
      </c>
      <c r="I982" s="36">
        <v>2051090.18</v>
      </c>
      <c r="J982" s="36">
        <f t="shared" si="50"/>
        <v>-1361071.7999999998</v>
      </c>
      <c r="K982" s="36">
        <v>690018.38</v>
      </c>
    </row>
    <row r="983" spans="1:11" ht="38.25" outlineLevel="6" x14ac:dyDescent="0.25">
      <c r="A983" s="5" t="s">
        <v>642</v>
      </c>
      <c r="B983" s="17" t="s">
        <v>613</v>
      </c>
      <c r="C983" s="17" t="s">
        <v>635</v>
      </c>
      <c r="D983" s="17" t="s">
        <v>643</v>
      </c>
      <c r="E983" s="17"/>
      <c r="F983" s="23">
        <v>15807624</v>
      </c>
      <c r="G983" s="15"/>
      <c r="H983" s="16">
        <f t="shared" si="47"/>
        <v>761858.98000000045</v>
      </c>
      <c r="I983" s="36">
        <f>I984</f>
        <v>16569482.98</v>
      </c>
      <c r="J983" s="36">
        <f t="shared" si="50"/>
        <v>9544980.0199999996</v>
      </c>
      <c r="K983" s="36">
        <f>K984+K986</f>
        <v>26114463</v>
      </c>
    </row>
    <row r="984" spans="1:11" ht="25.5" outlineLevel="7" x14ac:dyDescent="0.25">
      <c r="A984" s="5" t="s">
        <v>23</v>
      </c>
      <c r="B984" s="17" t="s">
        <v>613</v>
      </c>
      <c r="C984" s="17" t="s">
        <v>635</v>
      </c>
      <c r="D984" s="17" t="s">
        <v>643</v>
      </c>
      <c r="E984" s="17" t="s">
        <v>24</v>
      </c>
      <c r="F984" s="23">
        <v>15807624</v>
      </c>
      <c r="G984" s="15"/>
      <c r="H984" s="16">
        <f t="shared" si="47"/>
        <v>761858.98000000045</v>
      </c>
      <c r="I984" s="36">
        <f>I985</f>
        <v>16569482.98</v>
      </c>
      <c r="J984" s="36">
        <f t="shared" si="50"/>
        <v>9085206.0199999996</v>
      </c>
      <c r="K984" s="36">
        <f>K985</f>
        <v>25654689</v>
      </c>
    </row>
    <row r="985" spans="1:11" ht="25.5" outlineLevel="7" x14ac:dyDescent="0.25">
      <c r="A985" s="5" t="s">
        <v>25</v>
      </c>
      <c r="B985" s="17" t="s">
        <v>613</v>
      </c>
      <c r="C985" s="17" t="s">
        <v>635</v>
      </c>
      <c r="D985" s="17" t="s">
        <v>643</v>
      </c>
      <c r="E985" s="17" t="s">
        <v>26</v>
      </c>
      <c r="F985" s="23">
        <v>15807624</v>
      </c>
      <c r="G985" s="15"/>
      <c r="H985" s="16">
        <f t="shared" si="47"/>
        <v>761858.98000000045</v>
      </c>
      <c r="I985" s="36">
        <v>16569482.98</v>
      </c>
      <c r="J985" s="36">
        <f t="shared" si="50"/>
        <v>9085206.0199999996</v>
      </c>
      <c r="K985" s="36">
        <v>25654689</v>
      </c>
    </row>
    <row r="986" spans="1:11" outlineLevel="7" x14ac:dyDescent="0.25">
      <c r="A986" s="5" t="s">
        <v>75</v>
      </c>
      <c r="B986" s="17" t="s">
        <v>613</v>
      </c>
      <c r="C986" s="17" t="s">
        <v>635</v>
      </c>
      <c r="D986" s="17" t="s">
        <v>643</v>
      </c>
      <c r="E986" s="17" t="s">
        <v>74</v>
      </c>
      <c r="F986" s="23"/>
      <c r="G986" s="15"/>
      <c r="H986" s="16"/>
      <c r="I986" s="36"/>
      <c r="J986" s="36">
        <f t="shared" si="50"/>
        <v>459774</v>
      </c>
      <c r="K986" s="36">
        <f>K987</f>
        <v>459774</v>
      </c>
    </row>
    <row r="987" spans="1:11" ht="25.5" outlineLevel="7" x14ac:dyDescent="0.25">
      <c r="A987" s="5" t="s">
        <v>73</v>
      </c>
      <c r="B987" s="17" t="s">
        <v>613</v>
      </c>
      <c r="C987" s="17" t="s">
        <v>635</v>
      </c>
      <c r="D987" s="17" t="s">
        <v>643</v>
      </c>
      <c r="E987" s="17" t="s">
        <v>76</v>
      </c>
      <c r="F987" s="23"/>
      <c r="G987" s="15"/>
      <c r="H987" s="16"/>
      <c r="I987" s="36"/>
      <c r="J987" s="36">
        <f t="shared" si="50"/>
        <v>459774</v>
      </c>
      <c r="K987" s="36">
        <v>459774</v>
      </c>
    </row>
    <row r="988" spans="1:11" ht="165.75" outlineLevel="6" x14ac:dyDescent="0.25">
      <c r="A988" s="5" t="s">
        <v>644</v>
      </c>
      <c r="B988" s="17" t="s">
        <v>613</v>
      </c>
      <c r="C988" s="17" t="s">
        <v>635</v>
      </c>
      <c r="D988" s="17" t="s">
        <v>645</v>
      </c>
      <c r="E988" s="17"/>
      <c r="F988" s="23">
        <v>358972532</v>
      </c>
      <c r="G988" s="15"/>
      <c r="H988" s="16">
        <f t="shared" si="47"/>
        <v>1909989</v>
      </c>
      <c r="I988" s="36">
        <f>I989+I991+I993</f>
        <v>360882521</v>
      </c>
      <c r="J988" s="36">
        <f t="shared" si="50"/>
        <v>30693050</v>
      </c>
      <c r="K988" s="36">
        <f>K989+K991+K993</f>
        <v>391575571</v>
      </c>
    </row>
    <row r="989" spans="1:11" ht="63.75" outlineLevel="7" x14ac:dyDescent="0.25">
      <c r="A989" s="5" t="s">
        <v>19</v>
      </c>
      <c r="B989" s="17" t="s">
        <v>613</v>
      </c>
      <c r="C989" s="17" t="s">
        <v>635</v>
      </c>
      <c r="D989" s="17" t="s">
        <v>645</v>
      </c>
      <c r="E989" s="17" t="s">
        <v>20</v>
      </c>
      <c r="F989" s="23">
        <v>338758374</v>
      </c>
      <c r="G989" s="15"/>
      <c r="H989" s="16">
        <f t="shared" si="47"/>
        <v>1852688</v>
      </c>
      <c r="I989" s="36">
        <f>I990</f>
        <v>340611062</v>
      </c>
      <c r="J989" s="36">
        <f t="shared" si="50"/>
        <v>28460525</v>
      </c>
      <c r="K989" s="36">
        <f>K990</f>
        <v>369071587</v>
      </c>
    </row>
    <row r="990" spans="1:11" outlineLevel="7" x14ac:dyDescent="0.25">
      <c r="A990" s="5" t="s">
        <v>127</v>
      </c>
      <c r="B990" s="17" t="s">
        <v>613</v>
      </c>
      <c r="C990" s="17" t="s">
        <v>635</v>
      </c>
      <c r="D990" s="17" t="s">
        <v>645</v>
      </c>
      <c r="E990" s="17" t="s">
        <v>128</v>
      </c>
      <c r="F990" s="23">
        <v>338758374</v>
      </c>
      <c r="G990" s="15"/>
      <c r="H990" s="16">
        <f t="shared" si="47"/>
        <v>1852688</v>
      </c>
      <c r="I990" s="36">
        <v>340611062</v>
      </c>
      <c r="J990" s="36">
        <f t="shared" si="50"/>
        <v>28460525</v>
      </c>
      <c r="K990" s="36">
        <v>369071587</v>
      </c>
    </row>
    <row r="991" spans="1:11" ht="25.5" outlineLevel="7" x14ac:dyDescent="0.25">
      <c r="A991" s="5" t="s">
        <v>23</v>
      </c>
      <c r="B991" s="17" t="s">
        <v>613</v>
      </c>
      <c r="C991" s="17" t="s">
        <v>635</v>
      </c>
      <c r="D991" s="17" t="s">
        <v>645</v>
      </c>
      <c r="E991" s="17" t="s">
        <v>24</v>
      </c>
      <c r="F991" s="23">
        <v>10477063</v>
      </c>
      <c r="G991" s="15"/>
      <c r="H991" s="16">
        <f t="shared" si="47"/>
        <v>57300</v>
      </c>
      <c r="I991" s="36">
        <f>I992</f>
        <v>10534363</v>
      </c>
      <c r="J991" s="36">
        <f t="shared" si="50"/>
        <v>920791</v>
      </c>
      <c r="K991" s="36">
        <f>K992</f>
        <v>11455154</v>
      </c>
    </row>
    <row r="992" spans="1:11" ht="25.5" outlineLevel="7" x14ac:dyDescent="0.25">
      <c r="A992" s="5" t="s">
        <v>25</v>
      </c>
      <c r="B992" s="17" t="s">
        <v>613</v>
      </c>
      <c r="C992" s="17" t="s">
        <v>635</v>
      </c>
      <c r="D992" s="17" t="s">
        <v>645</v>
      </c>
      <c r="E992" s="17" t="s">
        <v>26</v>
      </c>
      <c r="F992" s="23">
        <v>10477063</v>
      </c>
      <c r="G992" s="15"/>
      <c r="H992" s="16">
        <f t="shared" si="47"/>
        <v>57300</v>
      </c>
      <c r="I992" s="36">
        <v>10534363</v>
      </c>
      <c r="J992" s="36">
        <f t="shared" si="50"/>
        <v>920791</v>
      </c>
      <c r="K992" s="36">
        <v>11455154</v>
      </c>
    </row>
    <row r="993" spans="1:11" ht="25.5" outlineLevel="7" x14ac:dyDescent="0.25">
      <c r="A993" s="5" t="s">
        <v>412</v>
      </c>
      <c r="B993" s="17" t="s">
        <v>613</v>
      </c>
      <c r="C993" s="17" t="s">
        <v>635</v>
      </c>
      <c r="D993" s="17" t="s">
        <v>645</v>
      </c>
      <c r="E993" s="17" t="s">
        <v>413</v>
      </c>
      <c r="F993" s="23">
        <v>9737095</v>
      </c>
      <c r="G993" s="15"/>
      <c r="H993" s="16">
        <f t="shared" si="47"/>
        <v>1</v>
      </c>
      <c r="I993" s="36">
        <f>I994</f>
        <v>9737096</v>
      </c>
      <c r="J993" s="36">
        <f t="shared" si="50"/>
        <v>1311734</v>
      </c>
      <c r="K993" s="36">
        <f>K994</f>
        <v>11048830</v>
      </c>
    </row>
    <row r="994" spans="1:11" ht="51" outlineLevel="7" x14ac:dyDescent="0.25">
      <c r="A994" s="5" t="s">
        <v>414</v>
      </c>
      <c r="B994" s="17" t="s">
        <v>613</v>
      </c>
      <c r="C994" s="17" t="s">
        <v>635</v>
      </c>
      <c r="D994" s="17" t="s">
        <v>645</v>
      </c>
      <c r="E994" s="17" t="s">
        <v>415</v>
      </c>
      <c r="F994" s="23">
        <v>9737095</v>
      </c>
      <c r="G994" s="15"/>
      <c r="H994" s="16">
        <f t="shared" si="47"/>
        <v>1</v>
      </c>
      <c r="I994" s="36">
        <v>9737096</v>
      </c>
      <c r="J994" s="36">
        <f t="shared" si="50"/>
        <v>1311734</v>
      </c>
      <c r="K994" s="36">
        <v>11048830</v>
      </c>
    </row>
    <row r="995" spans="1:11" ht="38.25" outlineLevel="6" x14ac:dyDescent="0.25">
      <c r="A995" s="5" t="s">
        <v>646</v>
      </c>
      <c r="B995" s="17" t="s">
        <v>613</v>
      </c>
      <c r="C995" s="17" t="s">
        <v>635</v>
      </c>
      <c r="D995" s="17" t="s">
        <v>647</v>
      </c>
      <c r="E995" s="17"/>
      <c r="F995" s="23">
        <v>564026</v>
      </c>
      <c r="G995" s="15"/>
      <c r="H995" s="16">
        <f t="shared" si="47"/>
        <v>0</v>
      </c>
      <c r="I995" s="36">
        <f>I996</f>
        <v>564026</v>
      </c>
      <c r="J995" s="36">
        <f t="shared" si="50"/>
        <v>-35000</v>
      </c>
      <c r="K995" s="36">
        <f>K996</f>
        <v>529026</v>
      </c>
    </row>
    <row r="996" spans="1:11" ht="63.75" outlineLevel="7" x14ac:dyDescent="0.25">
      <c r="A996" s="5" t="s">
        <v>19</v>
      </c>
      <c r="B996" s="17" t="s">
        <v>613</v>
      </c>
      <c r="C996" s="17" t="s">
        <v>635</v>
      </c>
      <c r="D996" s="17" t="s">
        <v>647</v>
      </c>
      <c r="E996" s="17" t="s">
        <v>20</v>
      </c>
      <c r="F996" s="23">
        <v>564026</v>
      </c>
      <c r="G996" s="15"/>
      <c r="H996" s="16">
        <f t="shared" si="47"/>
        <v>0</v>
      </c>
      <c r="I996" s="36">
        <f>I997</f>
        <v>564026</v>
      </c>
      <c r="J996" s="36">
        <f t="shared" si="50"/>
        <v>-35000</v>
      </c>
      <c r="K996" s="36">
        <f>K997</f>
        <v>529026</v>
      </c>
    </row>
    <row r="997" spans="1:11" outlineLevel="7" x14ac:dyDescent="0.25">
      <c r="A997" s="5" t="s">
        <v>127</v>
      </c>
      <c r="B997" s="17" t="s">
        <v>613</v>
      </c>
      <c r="C997" s="17" t="s">
        <v>635</v>
      </c>
      <c r="D997" s="17" t="s">
        <v>647</v>
      </c>
      <c r="E997" s="17" t="s">
        <v>128</v>
      </c>
      <c r="F997" s="23">
        <v>564026</v>
      </c>
      <c r="G997" s="15"/>
      <c r="H997" s="16">
        <f t="shared" si="47"/>
        <v>0</v>
      </c>
      <c r="I997" s="36">
        <v>564026</v>
      </c>
      <c r="J997" s="36">
        <f t="shared" si="50"/>
        <v>-35000</v>
      </c>
      <c r="K997" s="36">
        <v>529026</v>
      </c>
    </row>
    <row r="998" spans="1:11" ht="102" outlineLevel="6" x14ac:dyDescent="0.25">
      <c r="A998" s="5" t="s">
        <v>648</v>
      </c>
      <c r="B998" s="17" t="s">
        <v>613</v>
      </c>
      <c r="C998" s="17" t="s">
        <v>635</v>
      </c>
      <c r="D998" s="17" t="s">
        <v>649</v>
      </c>
      <c r="E998" s="17"/>
      <c r="F998" s="23">
        <v>17967600</v>
      </c>
      <c r="G998" s="15"/>
      <c r="H998" s="16">
        <f t="shared" si="47"/>
        <v>2994600</v>
      </c>
      <c r="I998" s="36">
        <f>I999</f>
        <v>20962200</v>
      </c>
      <c r="J998" s="36">
        <f t="shared" si="50"/>
        <v>8379502.0199999996</v>
      </c>
      <c r="K998" s="36">
        <f>K999</f>
        <v>29341702.02</v>
      </c>
    </row>
    <row r="999" spans="1:11" ht="63.75" outlineLevel="7" x14ac:dyDescent="0.25">
      <c r="A999" s="5" t="s">
        <v>19</v>
      </c>
      <c r="B999" s="17" t="s">
        <v>613</v>
      </c>
      <c r="C999" s="17" t="s">
        <v>635</v>
      </c>
      <c r="D999" s="17" t="s">
        <v>649</v>
      </c>
      <c r="E999" s="17" t="s">
        <v>20</v>
      </c>
      <c r="F999" s="23">
        <v>17967600</v>
      </c>
      <c r="G999" s="15"/>
      <c r="H999" s="16">
        <f t="shared" ref="H999:H1073" si="51">I999-F999</f>
        <v>2994600</v>
      </c>
      <c r="I999" s="36">
        <f>I1000</f>
        <v>20962200</v>
      </c>
      <c r="J999" s="36">
        <f t="shared" si="50"/>
        <v>8379502.0199999996</v>
      </c>
      <c r="K999" s="36">
        <f>K1000</f>
        <v>29341702.02</v>
      </c>
    </row>
    <row r="1000" spans="1:11" outlineLevel="7" x14ac:dyDescent="0.25">
      <c r="A1000" s="5" t="s">
        <v>127</v>
      </c>
      <c r="B1000" s="17" t="s">
        <v>613</v>
      </c>
      <c r="C1000" s="17" t="s">
        <v>635</v>
      </c>
      <c r="D1000" s="17" t="s">
        <v>649</v>
      </c>
      <c r="E1000" s="17" t="s">
        <v>128</v>
      </c>
      <c r="F1000" s="23">
        <v>17967600</v>
      </c>
      <c r="G1000" s="15"/>
      <c r="H1000" s="16">
        <f t="shared" si="51"/>
        <v>2994600</v>
      </c>
      <c r="I1000" s="36">
        <v>20962200</v>
      </c>
      <c r="J1000" s="36">
        <f t="shared" si="50"/>
        <v>8379502.0199999996</v>
      </c>
      <c r="K1000" s="36">
        <v>29341702.02</v>
      </c>
    </row>
    <row r="1001" spans="1:11" ht="25.5" outlineLevel="5" x14ac:dyDescent="0.25">
      <c r="A1001" s="5" t="s">
        <v>650</v>
      </c>
      <c r="B1001" s="17" t="s">
        <v>613</v>
      </c>
      <c r="C1001" s="17" t="s">
        <v>635</v>
      </c>
      <c r="D1001" s="17" t="s">
        <v>651</v>
      </c>
      <c r="E1001" s="17"/>
      <c r="F1001" s="23">
        <v>102032366</v>
      </c>
      <c r="G1001" s="15"/>
      <c r="H1001" s="16">
        <f t="shared" si="51"/>
        <v>0</v>
      </c>
      <c r="I1001" s="36">
        <f>I1002</f>
        <v>102032366</v>
      </c>
      <c r="J1001" s="36">
        <f t="shared" si="50"/>
        <v>-1930850.4099999964</v>
      </c>
      <c r="K1001" s="36">
        <f>K1002</f>
        <v>100101515.59</v>
      </c>
    </row>
    <row r="1002" spans="1:11" ht="25.5" outlineLevel="6" x14ac:dyDescent="0.25">
      <c r="A1002" s="5" t="s">
        <v>652</v>
      </c>
      <c r="B1002" s="17" t="s">
        <v>613</v>
      </c>
      <c r="C1002" s="17" t="s">
        <v>635</v>
      </c>
      <c r="D1002" s="17" t="s">
        <v>653</v>
      </c>
      <c r="E1002" s="17"/>
      <c r="F1002" s="23">
        <v>102032366</v>
      </c>
      <c r="G1002" s="15"/>
      <c r="H1002" s="16">
        <f t="shared" si="51"/>
        <v>0</v>
      </c>
      <c r="I1002" s="36">
        <f>I1003</f>
        <v>102032366</v>
      </c>
      <c r="J1002" s="36">
        <f t="shared" si="50"/>
        <v>-1930850.4099999964</v>
      </c>
      <c r="K1002" s="36">
        <f>K1003</f>
        <v>100101515.59</v>
      </c>
    </row>
    <row r="1003" spans="1:11" ht="25.5" outlineLevel="7" x14ac:dyDescent="0.25">
      <c r="A1003" s="5" t="s">
        <v>23</v>
      </c>
      <c r="B1003" s="17" t="s">
        <v>613</v>
      </c>
      <c r="C1003" s="17" t="s">
        <v>635</v>
      </c>
      <c r="D1003" s="17" t="s">
        <v>653</v>
      </c>
      <c r="E1003" s="17" t="s">
        <v>24</v>
      </c>
      <c r="F1003" s="23">
        <v>102032366</v>
      </c>
      <c r="G1003" s="15"/>
      <c r="H1003" s="16">
        <f t="shared" si="51"/>
        <v>0</v>
      </c>
      <c r="I1003" s="36">
        <f>I1004</f>
        <v>102032366</v>
      </c>
      <c r="J1003" s="36">
        <f t="shared" si="50"/>
        <v>-1930850.4099999964</v>
      </c>
      <c r="K1003" s="36">
        <f>K1004</f>
        <v>100101515.59</v>
      </c>
    </row>
    <row r="1004" spans="1:11" ht="25.5" outlineLevel="7" x14ac:dyDescent="0.25">
      <c r="A1004" s="5" t="s">
        <v>25</v>
      </c>
      <c r="B1004" s="17" t="s">
        <v>613</v>
      </c>
      <c r="C1004" s="17" t="s">
        <v>635</v>
      </c>
      <c r="D1004" s="17" t="s">
        <v>653</v>
      </c>
      <c r="E1004" s="17" t="s">
        <v>26</v>
      </c>
      <c r="F1004" s="23">
        <v>102032366</v>
      </c>
      <c r="G1004" s="15"/>
      <c r="H1004" s="16">
        <f t="shared" si="51"/>
        <v>0</v>
      </c>
      <c r="I1004" s="36">
        <v>102032366</v>
      </c>
      <c r="J1004" s="36">
        <f t="shared" si="50"/>
        <v>-1930850.4099999964</v>
      </c>
      <c r="K1004" s="36">
        <v>100101515.59</v>
      </c>
    </row>
    <row r="1005" spans="1:11" ht="213.75" outlineLevel="5" x14ac:dyDescent="0.25">
      <c r="A1005" s="45" t="s">
        <v>654</v>
      </c>
      <c r="B1005" s="17" t="s">
        <v>613</v>
      </c>
      <c r="C1005" s="17" t="s">
        <v>635</v>
      </c>
      <c r="D1005" s="17" t="s">
        <v>655</v>
      </c>
      <c r="E1005" s="17"/>
      <c r="F1005" s="23">
        <v>119712</v>
      </c>
      <c r="G1005" s="15"/>
      <c r="H1005" s="16">
        <f t="shared" si="51"/>
        <v>0</v>
      </c>
      <c r="I1005" s="36">
        <f>I1006</f>
        <v>119712</v>
      </c>
      <c r="J1005" s="36">
        <f t="shared" si="50"/>
        <v>0</v>
      </c>
      <c r="K1005" s="36">
        <f>K1006</f>
        <v>119712</v>
      </c>
    </row>
    <row r="1006" spans="1:11" ht="306" outlineLevel="6" x14ac:dyDescent="0.25">
      <c r="A1006" s="5" t="s">
        <v>656</v>
      </c>
      <c r="B1006" s="17" t="s">
        <v>613</v>
      </c>
      <c r="C1006" s="17" t="s">
        <v>635</v>
      </c>
      <c r="D1006" s="17" t="s">
        <v>657</v>
      </c>
      <c r="E1006" s="17"/>
      <c r="F1006" s="23">
        <v>119712</v>
      </c>
      <c r="G1006" s="15"/>
      <c r="H1006" s="16">
        <f t="shared" si="51"/>
        <v>0</v>
      </c>
      <c r="I1006" s="36">
        <f>I1007</f>
        <v>119712</v>
      </c>
      <c r="J1006" s="36">
        <f t="shared" si="50"/>
        <v>0</v>
      </c>
      <c r="K1006" s="36">
        <f>K1007</f>
        <v>119712</v>
      </c>
    </row>
    <row r="1007" spans="1:11" ht="25.5" outlineLevel="7" x14ac:dyDescent="0.25">
      <c r="A1007" s="5" t="s">
        <v>23</v>
      </c>
      <c r="B1007" s="17" t="s">
        <v>613</v>
      </c>
      <c r="C1007" s="17" t="s">
        <v>635</v>
      </c>
      <c r="D1007" s="17" t="s">
        <v>657</v>
      </c>
      <c r="E1007" s="17" t="s">
        <v>24</v>
      </c>
      <c r="F1007" s="23">
        <v>119712</v>
      </c>
      <c r="G1007" s="15"/>
      <c r="H1007" s="16">
        <f t="shared" si="51"/>
        <v>0</v>
      </c>
      <c r="I1007" s="36">
        <f>I1008</f>
        <v>119712</v>
      </c>
      <c r="J1007" s="36">
        <f t="shared" si="50"/>
        <v>0</v>
      </c>
      <c r="K1007" s="36">
        <f>K1008</f>
        <v>119712</v>
      </c>
    </row>
    <row r="1008" spans="1:11" ht="25.5" outlineLevel="7" x14ac:dyDescent="0.25">
      <c r="A1008" s="5" t="s">
        <v>25</v>
      </c>
      <c r="B1008" s="17" t="s">
        <v>613</v>
      </c>
      <c r="C1008" s="17" t="s">
        <v>635</v>
      </c>
      <c r="D1008" s="17" t="s">
        <v>657</v>
      </c>
      <c r="E1008" s="17" t="s">
        <v>26</v>
      </c>
      <c r="F1008" s="23">
        <v>119712</v>
      </c>
      <c r="G1008" s="15"/>
      <c r="H1008" s="16">
        <f t="shared" si="51"/>
        <v>0</v>
      </c>
      <c r="I1008" s="36">
        <v>119712</v>
      </c>
      <c r="J1008" s="36">
        <f t="shared" si="50"/>
        <v>0</v>
      </c>
      <c r="K1008" s="36">
        <v>119712</v>
      </c>
    </row>
    <row r="1009" spans="1:11" ht="267.75" outlineLevel="5" x14ac:dyDescent="0.25">
      <c r="A1009" s="5" t="s">
        <v>658</v>
      </c>
      <c r="B1009" s="17" t="s">
        <v>613</v>
      </c>
      <c r="C1009" s="17" t="s">
        <v>635</v>
      </c>
      <c r="D1009" s="17" t="s">
        <v>659</v>
      </c>
      <c r="E1009" s="17"/>
      <c r="F1009" s="23">
        <v>1735824</v>
      </c>
      <c r="G1009" s="15"/>
      <c r="H1009" s="16">
        <f t="shared" si="51"/>
        <v>0</v>
      </c>
      <c r="I1009" s="36">
        <f>I1010</f>
        <v>1735824</v>
      </c>
      <c r="J1009" s="36">
        <f t="shared" si="50"/>
        <v>-248000</v>
      </c>
      <c r="K1009" s="36">
        <f>K1010</f>
        <v>1487824</v>
      </c>
    </row>
    <row r="1010" spans="1:11" ht="293.25" outlineLevel="6" x14ac:dyDescent="0.25">
      <c r="A1010" s="5" t="s">
        <v>660</v>
      </c>
      <c r="B1010" s="17" t="s">
        <v>613</v>
      </c>
      <c r="C1010" s="17" t="s">
        <v>635</v>
      </c>
      <c r="D1010" s="17" t="s">
        <v>661</v>
      </c>
      <c r="E1010" s="17"/>
      <c r="F1010" s="23">
        <v>1735824</v>
      </c>
      <c r="G1010" s="15"/>
      <c r="H1010" s="16">
        <f t="shared" si="51"/>
        <v>0</v>
      </c>
      <c r="I1010" s="36">
        <f>I1011</f>
        <v>1735824</v>
      </c>
      <c r="J1010" s="36">
        <f t="shared" si="50"/>
        <v>-248000</v>
      </c>
      <c r="K1010" s="36">
        <f>K1011</f>
        <v>1487824</v>
      </c>
    </row>
    <row r="1011" spans="1:11" ht="25.5" outlineLevel="7" x14ac:dyDescent="0.25">
      <c r="A1011" s="5" t="s">
        <v>23</v>
      </c>
      <c r="B1011" s="17" t="s">
        <v>613</v>
      </c>
      <c r="C1011" s="17" t="s">
        <v>635</v>
      </c>
      <c r="D1011" s="17" t="s">
        <v>661</v>
      </c>
      <c r="E1011" s="17" t="s">
        <v>24</v>
      </c>
      <c r="F1011" s="23">
        <v>1735824</v>
      </c>
      <c r="G1011" s="15"/>
      <c r="H1011" s="16">
        <f t="shared" si="51"/>
        <v>0</v>
      </c>
      <c r="I1011" s="36">
        <f>I1012</f>
        <v>1735824</v>
      </c>
      <c r="J1011" s="36">
        <f t="shared" si="50"/>
        <v>-248000</v>
      </c>
      <c r="K1011" s="36">
        <f>K1012</f>
        <v>1487824</v>
      </c>
    </row>
    <row r="1012" spans="1:11" ht="25.5" outlineLevel="7" x14ac:dyDescent="0.25">
      <c r="A1012" s="5" t="s">
        <v>25</v>
      </c>
      <c r="B1012" s="17" t="s">
        <v>613</v>
      </c>
      <c r="C1012" s="17" t="s">
        <v>635</v>
      </c>
      <c r="D1012" s="17" t="s">
        <v>661</v>
      </c>
      <c r="E1012" s="17" t="s">
        <v>26</v>
      </c>
      <c r="F1012" s="23">
        <v>1735824</v>
      </c>
      <c r="G1012" s="15"/>
      <c r="H1012" s="16">
        <f t="shared" si="51"/>
        <v>0</v>
      </c>
      <c r="I1012" s="36">
        <v>1735824</v>
      </c>
      <c r="J1012" s="36">
        <f t="shared" si="50"/>
        <v>-248000</v>
      </c>
      <c r="K1012" s="36">
        <v>1487824</v>
      </c>
    </row>
    <row r="1013" spans="1:11" ht="38.25" outlineLevel="7" x14ac:dyDescent="0.25">
      <c r="A1013" s="5" t="s">
        <v>765</v>
      </c>
      <c r="B1013" s="17" t="s">
        <v>613</v>
      </c>
      <c r="C1013" s="17" t="s">
        <v>635</v>
      </c>
      <c r="D1013" s="17" t="s">
        <v>768</v>
      </c>
      <c r="E1013" s="17"/>
      <c r="F1013" s="23"/>
      <c r="G1013" s="15"/>
      <c r="H1013" s="16"/>
      <c r="I1013" s="36">
        <f>I1014</f>
        <v>5459459.8200000003</v>
      </c>
      <c r="J1013" s="36">
        <f t="shared" si="50"/>
        <v>0</v>
      </c>
      <c r="K1013" s="36">
        <f>K1014</f>
        <v>5459459.8200000003</v>
      </c>
    </row>
    <row r="1014" spans="1:11" outlineLevel="7" x14ac:dyDescent="0.25">
      <c r="A1014" s="5" t="s">
        <v>766</v>
      </c>
      <c r="B1014" s="17" t="s">
        <v>613</v>
      </c>
      <c r="C1014" s="17" t="s">
        <v>635</v>
      </c>
      <c r="D1014" s="17" t="s">
        <v>767</v>
      </c>
      <c r="E1014" s="17"/>
      <c r="F1014" s="23"/>
      <c r="G1014" s="15"/>
      <c r="H1014" s="16"/>
      <c r="I1014" s="36">
        <f>I1015</f>
        <v>5459459.8200000003</v>
      </c>
      <c r="J1014" s="36">
        <f t="shared" si="50"/>
        <v>0</v>
      </c>
      <c r="K1014" s="36">
        <f>K1015</f>
        <v>5459459.8200000003</v>
      </c>
    </row>
    <row r="1015" spans="1:11" ht="25.5" outlineLevel="7" x14ac:dyDescent="0.25">
      <c r="A1015" s="5" t="s">
        <v>23</v>
      </c>
      <c r="B1015" s="17" t="s">
        <v>613</v>
      </c>
      <c r="C1015" s="17" t="s">
        <v>635</v>
      </c>
      <c r="D1015" s="17" t="s">
        <v>767</v>
      </c>
      <c r="E1015" s="17" t="s">
        <v>24</v>
      </c>
      <c r="F1015" s="23"/>
      <c r="G1015" s="15"/>
      <c r="H1015" s="16"/>
      <c r="I1015" s="36">
        <f>I1016</f>
        <v>5459459.8200000003</v>
      </c>
      <c r="J1015" s="36">
        <f t="shared" si="50"/>
        <v>0</v>
      </c>
      <c r="K1015" s="36">
        <f>K1016</f>
        <v>5459459.8200000003</v>
      </c>
    </row>
    <row r="1016" spans="1:11" ht="25.5" outlineLevel="7" x14ac:dyDescent="0.25">
      <c r="A1016" s="5" t="s">
        <v>25</v>
      </c>
      <c r="B1016" s="17" t="s">
        <v>613</v>
      </c>
      <c r="C1016" s="17" t="s">
        <v>635</v>
      </c>
      <c r="D1016" s="17" t="s">
        <v>767</v>
      </c>
      <c r="E1016" s="17" t="s">
        <v>26</v>
      </c>
      <c r="F1016" s="23"/>
      <c r="G1016" s="15"/>
      <c r="H1016" s="16"/>
      <c r="I1016" s="36">
        <v>5459459.8200000003</v>
      </c>
      <c r="J1016" s="36">
        <f t="shared" si="50"/>
        <v>0</v>
      </c>
      <c r="K1016" s="36">
        <v>5459459.8200000003</v>
      </c>
    </row>
    <row r="1017" spans="1:11" ht="51" outlineLevel="7" x14ac:dyDescent="0.25">
      <c r="A1017" s="5" t="s">
        <v>761</v>
      </c>
      <c r="B1017" s="17" t="s">
        <v>613</v>
      </c>
      <c r="C1017" s="17" t="s">
        <v>635</v>
      </c>
      <c r="D1017" s="17" t="s">
        <v>764</v>
      </c>
      <c r="E1017" s="17"/>
      <c r="F1017" s="23"/>
      <c r="G1017" s="15"/>
      <c r="H1017" s="16"/>
      <c r="I1017" s="36">
        <f>I1018</f>
        <v>2000000</v>
      </c>
      <c r="J1017" s="36">
        <f t="shared" si="50"/>
        <v>0</v>
      </c>
      <c r="K1017" s="36">
        <f>K1018</f>
        <v>2000000</v>
      </c>
    </row>
    <row r="1018" spans="1:11" ht="76.5" outlineLevel="7" x14ac:dyDescent="0.25">
      <c r="A1018" s="5" t="s">
        <v>762</v>
      </c>
      <c r="B1018" s="17" t="s">
        <v>613</v>
      </c>
      <c r="C1018" s="17" t="s">
        <v>635</v>
      </c>
      <c r="D1018" s="17" t="s">
        <v>763</v>
      </c>
      <c r="E1018" s="17"/>
      <c r="F1018" s="23"/>
      <c r="G1018" s="15"/>
      <c r="H1018" s="16"/>
      <c r="I1018" s="36">
        <f>I1019</f>
        <v>2000000</v>
      </c>
      <c r="J1018" s="36">
        <f t="shared" si="50"/>
        <v>0</v>
      </c>
      <c r="K1018" s="36">
        <f>K1019</f>
        <v>2000000</v>
      </c>
    </row>
    <row r="1019" spans="1:11" ht="25.5" outlineLevel="7" x14ac:dyDescent="0.25">
      <c r="A1019" s="5" t="s">
        <v>23</v>
      </c>
      <c r="B1019" s="17" t="s">
        <v>613</v>
      </c>
      <c r="C1019" s="17" t="s">
        <v>635</v>
      </c>
      <c r="D1019" s="17" t="s">
        <v>763</v>
      </c>
      <c r="E1019" s="17" t="s">
        <v>24</v>
      </c>
      <c r="F1019" s="23"/>
      <c r="G1019" s="15"/>
      <c r="H1019" s="16"/>
      <c r="I1019" s="36">
        <f>I1020</f>
        <v>2000000</v>
      </c>
      <c r="J1019" s="36">
        <f t="shared" si="50"/>
        <v>0</v>
      </c>
      <c r="K1019" s="36">
        <f>K1020</f>
        <v>2000000</v>
      </c>
    </row>
    <row r="1020" spans="1:11" ht="25.5" outlineLevel="7" x14ac:dyDescent="0.25">
      <c r="A1020" s="5" t="s">
        <v>25</v>
      </c>
      <c r="B1020" s="17" t="s">
        <v>613</v>
      </c>
      <c r="C1020" s="17" t="s">
        <v>635</v>
      </c>
      <c r="D1020" s="17" t="s">
        <v>763</v>
      </c>
      <c r="E1020" s="17" t="s">
        <v>26</v>
      </c>
      <c r="F1020" s="23"/>
      <c r="G1020" s="15"/>
      <c r="H1020" s="16"/>
      <c r="I1020" s="36">
        <v>2000000</v>
      </c>
      <c r="J1020" s="36">
        <f t="shared" si="50"/>
        <v>0</v>
      </c>
      <c r="K1020" s="36">
        <v>2000000</v>
      </c>
    </row>
    <row r="1021" spans="1:11" ht="25.5" outlineLevel="4" x14ac:dyDescent="0.25">
      <c r="A1021" s="5" t="s">
        <v>662</v>
      </c>
      <c r="B1021" s="17" t="s">
        <v>613</v>
      </c>
      <c r="C1021" s="17" t="s">
        <v>635</v>
      </c>
      <c r="D1021" s="17" t="s">
        <v>663</v>
      </c>
      <c r="E1021" s="17"/>
      <c r="F1021" s="23">
        <v>43414673</v>
      </c>
      <c r="G1021" s="15"/>
      <c r="H1021" s="16">
        <f t="shared" si="51"/>
        <v>257493</v>
      </c>
      <c r="I1021" s="33">
        <f>I1022</f>
        <v>43672166</v>
      </c>
      <c r="J1021" s="36">
        <f t="shared" si="50"/>
        <v>4244697.6199999973</v>
      </c>
      <c r="K1021" s="36">
        <f>K1022</f>
        <v>47916863.619999997</v>
      </c>
    </row>
    <row r="1022" spans="1:11" ht="38.25" outlineLevel="5" x14ac:dyDescent="0.25">
      <c r="A1022" s="5" t="s">
        <v>664</v>
      </c>
      <c r="B1022" s="17" t="s">
        <v>613</v>
      </c>
      <c r="C1022" s="17" t="s">
        <v>635</v>
      </c>
      <c r="D1022" s="17" t="s">
        <v>665</v>
      </c>
      <c r="E1022" s="17"/>
      <c r="F1022" s="23">
        <v>43414673</v>
      </c>
      <c r="G1022" s="15"/>
      <c r="H1022" s="16">
        <f t="shared" si="51"/>
        <v>257493</v>
      </c>
      <c r="I1022" s="42">
        <f>I1026+I1031</f>
        <v>43672166</v>
      </c>
      <c r="J1022" s="36">
        <f t="shared" si="50"/>
        <v>4244697.6199999973</v>
      </c>
      <c r="K1022" s="36">
        <f>K1026+K1031+K1023</f>
        <v>47916863.619999997</v>
      </c>
    </row>
    <row r="1023" spans="1:11" ht="114.75" outlineLevel="5" x14ac:dyDescent="0.25">
      <c r="A1023" s="5" t="s">
        <v>773</v>
      </c>
      <c r="B1023" s="17" t="s">
        <v>613</v>
      </c>
      <c r="C1023" s="17" t="s">
        <v>635</v>
      </c>
      <c r="D1023" s="17" t="s">
        <v>774</v>
      </c>
      <c r="E1023" s="17"/>
      <c r="F1023" s="23"/>
      <c r="G1023" s="15"/>
      <c r="H1023" s="16"/>
      <c r="I1023" s="41">
        <v>0</v>
      </c>
      <c r="J1023" s="36">
        <f t="shared" si="50"/>
        <v>3885909.12</v>
      </c>
      <c r="K1023" s="36">
        <f>K1024</f>
        <v>3885909.12</v>
      </c>
    </row>
    <row r="1024" spans="1:11" ht="25.5" outlineLevel="5" x14ac:dyDescent="0.25">
      <c r="A1024" s="5" t="s">
        <v>23</v>
      </c>
      <c r="B1024" s="17" t="s">
        <v>613</v>
      </c>
      <c r="C1024" s="17" t="s">
        <v>635</v>
      </c>
      <c r="D1024" s="17" t="s">
        <v>774</v>
      </c>
      <c r="E1024" s="17" t="s">
        <v>24</v>
      </c>
      <c r="F1024" s="23"/>
      <c r="G1024" s="15"/>
      <c r="H1024" s="16"/>
      <c r="I1024" s="41">
        <v>0</v>
      </c>
      <c r="J1024" s="36">
        <f t="shared" si="50"/>
        <v>3885909.12</v>
      </c>
      <c r="K1024" s="36">
        <f>K1025</f>
        <v>3885909.12</v>
      </c>
    </row>
    <row r="1025" spans="1:11" ht="25.5" outlineLevel="5" x14ac:dyDescent="0.25">
      <c r="A1025" s="5" t="s">
        <v>25</v>
      </c>
      <c r="B1025" s="17" t="s">
        <v>613</v>
      </c>
      <c r="C1025" s="17" t="s">
        <v>635</v>
      </c>
      <c r="D1025" s="17" t="s">
        <v>774</v>
      </c>
      <c r="E1025" s="17" t="s">
        <v>26</v>
      </c>
      <c r="F1025" s="23"/>
      <c r="G1025" s="15"/>
      <c r="H1025" s="16"/>
      <c r="I1025" s="41">
        <v>0</v>
      </c>
      <c r="J1025" s="36">
        <f t="shared" si="50"/>
        <v>3885909.12</v>
      </c>
      <c r="K1025" s="36">
        <v>3885909.12</v>
      </c>
    </row>
    <row r="1026" spans="1:11" ht="25.5" outlineLevel="6" x14ac:dyDescent="0.25">
      <c r="A1026" s="5" t="s">
        <v>666</v>
      </c>
      <c r="B1026" s="17" t="s">
        <v>613</v>
      </c>
      <c r="C1026" s="17" t="s">
        <v>635</v>
      </c>
      <c r="D1026" s="17" t="s">
        <v>667</v>
      </c>
      <c r="E1026" s="17"/>
      <c r="F1026" s="23">
        <v>11500000</v>
      </c>
      <c r="G1026" s="15"/>
      <c r="H1026" s="16">
        <f t="shared" si="51"/>
        <v>257493</v>
      </c>
      <c r="I1026" s="36">
        <f>I1027+I1029</f>
        <v>11757493</v>
      </c>
      <c r="J1026" s="36">
        <f t="shared" si="50"/>
        <v>359058.5</v>
      </c>
      <c r="K1026" s="36">
        <f>K1027+K1029</f>
        <v>12116551.5</v>
      </c>
    </row>
    <row r="1027" spans="1:11" ht="25.5" outlineLevel="7" x14ac:dyDescent="0.25">
      <c r="A1027" s="5" t="s">
        <v>23</v>
      </c>
      <c r="B1027" s="17" t="s">
        <v>613</v>
      </c>
      <c r="C1027" s="17" t="s">
        <v>635</v>
      </c>
      <c r="D1027" s="17" t="s">
        <v>667</v>
      </c>
      <c r="E1027" s="17" t="s">
        <v>24</v>
      </c>
      <c r="F1027" s="23">
        <v>11500000</v>
      </c>
      <c r="G1027" s="15"/>
      <c r="H1027" s="16">
        <f t="shared" si="51"/>
        <v>198333</v>
      </c>
      <c r="I1027" s="36">
        <f>I1028</f>
        <v>11698333</v>
      </c>
      <c r="J1027" s="36">
        <f t="shared" si="50"/>
        <v>345858.5</v>
      </c>
      <c r="K1027" s="36">
        <f>K1028</f>
        <v>12044191.5</v>
      </c>
    </row>
    <row r="1028" spans="1:11" ht="25.5" outlineLevel="7" x14ac:dyDescent="0.25">
      <c r="A1028" s="5" t="s">
        <v>25</v>
      </c>
      <c r="B1028" s="17" t="s">
        <v>613</v>
      </c>
      <c r="C1028" s="17" t="s">
        <v>635</v>
      </c>
      <c r="D1028" s="17" t="s">
        <v>667</v>
      </c>
      <c r="E1028" s="17" t="s">
        <v>26</v>
      </c>
      <c r="F1028" s="23">
        <v>11500000</v>
      </c>
      <c r="G1028" s="15"/>
      <c r="H1028" s="16">
        <f t="shared" si="51"/>
        <v>198333</v>
      </c>
      <c r="I1028" s="36">
        <v>11698333</v>
      </c>
      <c r="J1028" s="36">
        <f t="shared" si="50"/>
        <v>345858.5</v>
      </c>
      <c r="K1028" s="36">
        <v>12044191.5</v>
      </c>
    </row>
    <row r="1029" spans="1:11" outlineLevel="7" x14ac:dyDescent="0.25">
      <c r="A1029" s="5" t="s">
        <v>61</v>
      </c>
      <c r="B1029" s="17" t="s">
        <v>613</v>
      </c>
      <c r="C1029" s="17" t="s">
        <v>635</v>
      </c>
      <c r="D1029" s="17" t="s">
        <v>667</v>
      </c>
      <c r="E1029" s="17" t="s">
        <v>62</v>
      </c>
      <c r="F1029" s="23">
        <v>0</v>
      </c>
      <c r="G1029" s="15"/>
      <c r="H1029" s="16">
        <f t="shared" si="51"/>
        <v>59160</v>
      </c>
      <c r="I1029" s="36">
        <f>I1030</f>
        <v>59160</v>
      </c>
      <c r="J1029" s="36">
        <f t="shared" si="50"/>
        <v>13200</v>
      </c>
      <c r="K1029" s="36">
        <f>K1030</f>
        <v>72360</v>
      </c>
    </row>
    <row r="1030" spans="1:11" ht="25.5" outlineLevel="7" x14ac:dyDescent="0.25">
      <c r="A1030" s="5" t="s">
        <v>388</v>
      </c>
      <c r="B1030" s="17" t="s">
        <v>613</v>
      </c>
      <c r="C1030" s="17" t="s">
        <v>635</v>
      </c>
      <c r="D1030" s="17" t="s">
        <v>667</v>
      </c>
      <c r="E1030" s="17" t="s">
        <v>389</v>
      </c>
      <c r="F1030" s="23">
        <v>0</v>
      </c>
      <c r="G1030" s="15"/>
      <c r="H1030" s="16">
        <f t="shared" si="51"/>
        <v>59160</v>
      </c>
      <c r="I1030" s="36">
        <v>59160</v>
      </c>
      <c r="J1030" s="36">
        <f t="shared" si="50"/>
        <v>13200</v>
      </c>
      <c r="K1030" s="36">
        <v>72360</v>
      </c>
    </row>
    <row r="1031" spans="1:11" ht="51" outlineLevel="6" x14ac:dyDescent="0.25">
      <c r="A1031" s="5" t="s">
        <v>668</v>
      </c>
      <c r="B1031" s="17" t="s">
        <v>613</v>
      </c>
      <c r="C1031" s="17" t="s">
        <v>635</v>
      </c>
      <c r="D1031" s="17" t="s">
        <v>669</v>
      </c>
      <c r="E1031" s="17"/>
      <c r="F1031" s="23">
        <v>31914673</v>
      </c>
      <c r="G1031" s="15"/>
      <c r="H1031" s="16">
        <f t="shared" si="51"/>
        <v>0</v>
      </c>
      <c r="I1031" s="36">
        <f>I1032</f>
        <v>31914673</v>
      </c>
      <c r="J1031" s="36">
        <f t="shared" si="50"/>
        <v>-270</v>
      </c>
      <c r="K1031" s="36">
        <f>K1032</f>
        <v>31914403</v>
      </c>
    </row>
    <row r="1032" spans="1:11" ht="25.5" outlineLevel="7" x14ac:dyDescent="0.25">
      <c r="A1032" s="5" t="s">
        <v>23</v>
      </c>
      <c r="B1032" s="17" t="s">
        <v>613</v>
      </c>
      <c r="C1032" s="17" t="s">
        <v>635</v>
      </c>
      <c r="D1032" s="17" t="s">
        <v>669</v>
      </c>
      <c r="E1032" s="17" t="s">
        <v>24</v>
      </c>
      <c r="F1032" s="23">
        <v>31914673</v>
      </c>
      <c r="G1032" s="15"/>
      <c r="H1032" s="16">
        <f t="shared" si="51"/>
        <v>0</v>
      </c>
      <c r="I1032" s="36">
        <f>I1033</f>
        <v>31914673</v>
      </c>
      <c r="J1032" s="36">
        <f t="shared" si="50"/>
        <v>-270</v>
      </c>
      <c r="K1032" s="36">
        <f>K1033</f>
        <v>31914403</v>
      </c>
    </row>
    <row r="1033" spans="1:11" ht="25.5" outlineLevel="7" x14ac:dyDescent="0.25">
      <c r="A1033" s="5" t="s">
        <v>25</v>
      </c>
      <c r="B1033" s="17" t="s">
        <v>613</v>
      </c>
      <c r="C1033" s="17" t="s">
        <v>635</v>
      </c>
      <c r="D1033" s="17" t="s">
        <v>669</v>
      </c>
      <c r="E1033" s="17" t="s">
        <v>26</v>
      </c>
      <c r="F1033" s="23">
        <v>31914673</v>
      </c>
      <c r="G1033" s="15"/>
      <c r="H1033" s="16">
        <f t="shared" si="51"/>
        <v>0</v>
      </c>
      <c r="I1033" s="36">
        <v>31914673</v>
      </c>
      <c r="J1033" s="36">
        <f t="shared" si="50"/>
        <v>-270</v>
      </c>
      <c r="K1033" s="36">
        <v>31914403</v>
      </c>
    </row>
    <row r="1034" spans="1:11" ht="25.5" outlineLevel="3" x14ac:dyDescent="0.25">
      <c r="A1034" s="5" t="s">
        <v>233</v>
      </c>
      <c r="B1034" s="17" t="s">
        <v>613</v>
      </c>
      <c r="C1034" s="17" t="s">
        <v>635</v>
      </c>
      <c r="D1034" s="17" t="s">
        <v>234</v>
      </c>
      <c r="E1034" s="17"/>
      <c r="F1034" s="23">
        <v>380000</v>
      </c>
      <c r="G1034" s="15"/>
      <c r="H1034" s="16">
        <f t="shared" si="51"/>
        <v>0</v>
      </c>
      <c r="I1034" s="36">
        <f>I1035</f>
        <v>380000</v>
      </c>
      <c r="J1034" s="36">
        <f t="shared" ref="J1034:J1097" si="52">K1034-I1034</f>
        <v>-3335.75</v>
      </c>
      <c r="K1034" s="36">
        <f>K1035</f>
        <v>376664.25</v>
      </c>
    </row>
    <row r="1035" spans="1:11" ht="25.5" outlineLevel="4" x14ac:dyDescent="0.25">
      <c r="A1035" s="5" t="s">
        <v>670</v>
      </c>
      <c r="B1035" s="17" t="s">
        <v>613</v>
      </c>
      <c r="C1035" s="17" t="s">
        <v>635</v>
      </c>
      <c r="D1035" s="17" t="s">
        <v>671</v>
      </c>
      <c r="E1035" s="17"/>
      <c r="F1035" s="23">
        <v>380000</v>
      </c>
      <c r="G1035" s="15"/>
      <c r="H1035" s="16">
        <f t="shared" si="51"/>
        <v>0</v>
      </c>
      <c r="I1035" s="36">
        <f>I1036+I1040</f>
        <v>380000</v>
      </c>
      <c r="J1035" s="36">
        <f t="shared" si="52"/>
        <v>-3335.75</v>
      </c>
      <c r="K1035" s="36">
        <f>K1036+K1040</f>
        <v>376664.25</v>
      </c>
    </row>
    <row r="1036" spans="1:11" ht="25.5" outlineLevel="5" x14ac:dyDescent="0.25">
      <c r="A1036" s="5" t="s">
        <v>672</v>
      </c>
      <c r="B1036" s="17" t="s">
        <v>613</v>
      </c>
      <c r="C1036" s="17" t="s">
        <v>635</v>
      </c>
      <c r="D1036" s="17" t="s">
        <v>673</v>
      </c>
      <c r="E1036" s="17"/>
      <c r="F1036" s="23">
        <v>80000</v>
      </c>
      <c r="G1036" s="15"/>
      <c r="H1036" s="16">
        <f t="shared" si="51"/>
        <v>0</v>
      </c>
      <c r="I1036" s="36">
        <f>I1037</f>
        <v>80000</v>
      </c>
      <c r="J1036" s="36">
        <f t="shared" si="52"/>
        <v>-5136.3000000000029</v>
      </c>
      <c r="K1036" s="36">
        <f>K1037</f>
        <v>74863.7</v>
      </c>
    </row>
    <row r="1037" spans="1:11" ht="25.5" outlineLevel="6" x14ac:dyDescent="0.25">
      <c r="A1037" s="5" t="s">
        <v>674</v>
      </c>
      <c r="B1037" s="17" t="s">
        <v>613</v>
      </c>
      <c r="C1037" s="17" t="s">
        <v>635</v>
      </c>
      <c r="D1037" s="17" t="s">
        <v>675</v>
      </c>
      <c r="E1037" s="17"/>
      <c r="F1037" s="23">
        <v>80000</v>
      </c>
      <c r="G1037" s="15"/>
      <c r="H1037" s="16">
        <f t="shared" si="51"/>
        <v>0</v>
      </c>
      <c r="I1037" s="36">
        <f>I1038</f>
        <v>80000</v>
      </c>
      <c r="J1037" s="36">
        <f t="shared" si="52"/>
        <v>-5136.3000000000029</v>
      </c>
      <c r="K1037" s="36">
        <f>K1038</f>
        <v>74863.7</v>
      </c>
    </row>
    <row r="1038" spans="1:11" ht="63.75" outlineLevel="7" x14ac:dyDescent="0.25">
      <c r="A1038" s="5" t="s">
        <v>19</v>
      </c>
      <c r="B1038" s="17" t="s">
        <v>613</v>
      </c>
      <c r="C1038" s="17" t="s">
        <v>635</v>
      </c>
      <c r="D1038" s="17" t="s">
        <v>675</v>
      </c>
      <c r="E1038" s="17" t="s">
        <v>20</v>
      </c>
      <c r="F1038" s="23">
        <v>80000</v>
      </c>
      <c r="G1038" s="15"/>
      <c r="H1038" s="16">
        <f t="shared" si="51"/>
        <v>0</v>
      </c>
      <c r="I1038" s="36">
        <f>I1039</f>
        <v>80000</v>
      </c>
      <c r="J1038" s="36">
        <f t="shared" si="52"/>
        <v>-5136.3000000000029</v>
      </c>
      <c r="K1038" s="36">
        <f>K1039</f>
        <v>74863.7</v>
      </c>
    </row>
    <row r="1039" spans="1:11" outlineLevel="7" x14ac:dyDescent="0.25">
      <c r="A1039" s="5" t="s">
        <v>127</v>
      </c>
      <c r="B1039" s="17" t="s">
        <v>613</v>
      </c>
      <c r="C1039" s="17" t="s">
        <v>635</v>
      </c>
      <c r="D1039" s="17" t="s">
        <v>675</v>
      </c>
      <c r="E1039" s="17" t="s">
        <v>128</v>
      </c>
      <c r="F1039" s="23">
        <v>80000</v>
      </c>
      <c r="G1039" s="15"/>
      <c r="H1039" s="16">
        <f t="shared" si="51"/>
        <v>0</v>
      </c>
      <c r="I1039" s="36">
        <v>80000</v>
      </c>
      <c r="J1039" s="36">
        <f t="shared" si="52"/>
        <v>-5136.3000000000029</v>
      </c>
      <c r="K1039" s="36">
        <v>74863.7</v>
      </c>
    </row>
    <row r="1040" spans="1:11" ht="38.25" outlineLevel="5" x14ac:dyDescent="0.25">
      <c r="A1040" s="5" t="s">
        <v>676</v>
      </c>
      <c r="B1040" s="17" t="s">
        <v>613</v>
      </c>
      <c r="C1040" s="17" t="s">
        <v>635</v>
      </c>
      <c r="D1040" s="17" t="s">
        <v>677</v>
      </c>
      <c r="E1040" s="17"/>
      <c r="F1040" s="23">
        <v>300000</v>
      </c>
      <c r="G1040" s="15"/>
      <c r="H1040" s="16">
        <f t="shared" si="51"/>
        <v>0</v>
      </c>
      <c r="I1040" s="36">
        <f>I1041</f>
        <v>300000</v>
      </c>
      <c r="J1040" s="36">
        <f t="shared" si="52"/>
        <v>1800.5499999999884</v>
      </c>
      <c r="K1040" s="36">
        <f>K1041</f>
        <v>301800.55</v>
      </c>
    </row>
    <row r="1041" spans="1:11" ht="25.5" outlineLevel="6" x14ac:dyDescent="0.25">
      <c r="A1041" s="5" t="s">
        <v>678</v>
      </c>
      <c r="B1041" s="17" t="s">
        <v>613</v>
      </c>
      <c r="C1041" s="17" t="s">
        <v>635</v>
      </c>
      <c r="D1041" s="17" t="s">
        <v>679</v>
      </c>
      <c r="E1041" s="17"/>
      <c r="F1041" s="23">
        <v>300000</v>
      </c>
      <c r="G1041" s="15"/>
      <c r="H1041" s="16">
        <f t="shared" si="51"/>
        <v>0</v>
      </c>
      <c r="I1041" s="36">
        <f>I1042</f>
        <v>300000</v>
      </c>
      <c r="J1041" s="36">
        <f t="shared" si="52"/>
        <v>1800.5499999999884</v>
      </c>
      <c r="K1041" s="36">
        <f>K1042</f>
        <v>301800.55</v>
      </c>
    </row>
    <row r="1042" spans="1:11" ht="63.75" outlineLevel="7" x14ac:dyDescent="0.25">
      <c r="A1042" s="5" t="s">
        <v>19</v>
      </c>
      <c r="B1042" s="17" t="s">
        <v>613</v>
      </c>
      <c r="C1042" s="17" t="s">
        <v>635</v>
      </c>
      <c r="D1042" s="17" t="s">
        <v>679</v>
      </c>
      <c r="E1042" s="17" t="s">
        <v>20</v>
      </c>
      <c r="F1042" s="23">
        <v>300000</v>
      </c>
      <c r="G1042" s="15"/>
      <c r="H1042" s="16">
        <f t="shared" si="51"/>
        <v>0</v>
      </c>
      <c r="I1042" s="36">
        <f>I1043</f>
        <v>300000</v>
      </c>
      <c r="J1042" s="36">
        <f t="shared" si="52"/>
        <v>1800.5499999999884</v>
      </c>
      <c r="K1042" s="36">
        <f>K1043</f>
        <v>301800.55</v>
      </c>
    </row>
    <row r="1043" spans="1:11" outlineLevel="7" x14ac:dyDescent="0.25">
      <c r="A1043" s="5" t="s">
        <v>127</v>
      </c>
      <c r="B1043" s="17" t="s">
        <v>613</v>
      </c>
      <c r="C1043" s="17" t="s">
        <v>635</v>
      </c>
      <c r="D1043" s="17" t="s">
        <v>679</v>
      </c>
      <c r="E1043" s="17" t="s">
        <v>128</v>
      </c>
      <c r="F1043" s="23">
        <v>300000</v>
      </c>
      <c r="G1043" s="15"/>
      <c r="H1043" s="16">
        <f t="shared" si="51"/>
        <v>0</v>
      </c>
      <c r="I1043" s="36">
        <v>300000</v>
      </c>
      <c r="J1043" s="36">
        <f t="shared" si="52"/>
        <v>1800.5499999999884</v>
      </c>
      <c r="K1043" s="36">
        <v>301800.55</v>
      </c>
    </row>
    <row r="1044" spans="1:11" outlineLevel="3" x14ac:dyDescent="0.25">
      <c r="A1044" s="5" t="s">
        <v>561</v>
      </c>
      <c r="B1044" s="17" t="s">
        <v>613</v>
      </c>
      <c r="C1044" s="17" t="s">
        <v>562</v>
      </c>
      <c r="D1044" s="17"/>
      <c r="E1044" s="17"/>
      <c r="F1044" s="23">
        <v>16465800</v>
      </c>
      <c r="G1044" s="15"/>
      <c r="H1044" s="16">
        <f t="shared" si="51"/>
        <v>0</v>
      </c>
      <c r="I1044" s="36">
        <f>I1045</f>
        <v>16465800</v>
      </c>
      <c r="J1044" s="36">
        <f t="shared" si="52"/>
        <v>67739.5</v>
      </c>
      <c r="K1044" s="36">
        <f>K1045</f>
        <v>16533539.5</v>
      </c>
    </row>
    <row r="1045" spans="1:11" ht="25.5" outlineLevel="5" x14ac:dyDescent="0.25">
      <c r="A1045" s="5" t="s">
        <v>616</v>
      </c>
      <c r="B1045" s="17" t="s">
        <v>613</v>
      </c>
      <c r="C1045" s="17" t="s">
        <v>562</v>
      </c>
      <c r="D1045" s="17" t="s">
        <v>617</v>
      </c>
      <c r="E1045" s="17"/>
      <c r="F1045" s="23">
        <v>16465800</v>
      </c>
      <c r="G1045" s="15"/>
      <c r="H1045" s="16">
        <f t="shared" si="51"/>
        <v>0</v>
      </c>
      <c r="I1045" s="36">
        <f>I1046</f>
        <v>16465800</v>
      </c>
      <c r="J1045" s="36">
        <f t="shared" si="52"/>
        <v>67739.5</v>
      </c>
      <c r="K1045" s="36">
        <f>K1046</f>
        <v>16533539.5</v>
      </c>
    </row>
    <row r="1046" spans="1:11" ht="25.5" outlineLevel="6" x14ac:dyDescent="0.25">
      <c r="A1046" s="5" t="s">
        <v>683</v>
      </c>
      <c r="B1046" s="17" t="s">
        <v>613</v>
      </c>
      <c r="C1046" s="17" t="s">
        <v>562</v>
      </c>
      <c r="D1046" s="17" t="s">
        <v>684</v>
      </c>
      <c r="E1046" s="17"/>
      <c r="F1046" s="23">
        <v>16465800</v>
      </c>
      <c r="G1046" s="15"/>
      <c r="H1046" s="16">
        <f t="shared" si="51"/>
        <v>0</v>
      </c>
      <c r="I1046" s="36">
        <f>I1047</f>
        <v>16465800</v>
      </c>
      <c r="J1046" s="36">
        <f t="shared" si="52"/>
        <v>67739.5</v>
      </c>
      <c r="K1046" s="36">
        <f>K1047</f>
        <v>16533539.5</v>
      </c>
    </row>
    <row r="1047" spans="1:11" ht="51" outlineLevel="7" x14ac:dyDescent="0.25">
      <c r="A1047" s="5" t="s">
        <v>685</v>
      </c>
      <c r="B1047" s="17" t="s">
        <v>613</v>
      </c>
      <c r="C1047" s="17" t="s">
        <v>562</v>
      </c>
      <c r="D1047" s="17" t="s">
        <v>686</v>
      </c>
      <c r="E1047" s="17"/>
      <c r="F1047" s="23">
        <v>16465800</v>
      </c>
      <c r="G1047" s="15"/>
      <c r="H1047" s="16">
        <f t="shared" si="51"/>
        <v>0</v>
      </c>
      <c r="I1047" s="36">
        <f>I1048</f>
        <v>16465800</v>
      </c>
      <c r="J1047" s="36">
        <f t="shared" si="52"/>
        <v>67739.5</v>
      </c>
      <c r="K1047" s="36">
        <f>K1048</f>
        <v>16533539.5</v>
      </c>
    </row>
    <row r="1048" spans="1:11" ht="51" outlineLevel="7" x14ac:dyDescent="0.25">
      <c r="A1048" s="5" t="s">
        <v>687</v>
      </c>
      <c r="B1048" s="17" t="s">
        <v>613</v>
      </c>
      <c r="C1048" s="17" t="s">
        <v>562</v>
      </c>
      <c r="D1048" s="17" t="s">
        <v>688</v>
      </c>
      <c r="E1048" s="17"/>
      <c r="F1048" s="23">
        <v>16465800</v>
      </c>
      <c r="G1048" s="15"/>
      <c r="H1048" s="16">
        <f t="shared" si="51"/>
        <v>0</v>
      </c>
      <c r="I1048" s="36">
        <f>I1049+I1051+I1053</f>
        <v>16465800</v>
      </c>
      <c r="J1048" s="36">
        <f t="shared" si="52"/>
        <v>67739.5</v>
      </c>
      <c r="K1048" s="36">
        <f>K1049+K1051+K1053</f>
        <v>16533539.5</v>
      </c>
    </row>
    <row r="1049" spans="1:11" ht="63.75" outlineLevel="2" x14ac:dyDescent="0.25">
      <c r="A1049" s="5" t="s">
        <v>19</v>
      </c>
      <c r="B1049" s="17" t="s">
        <v>613</v>
      </c>
      <c r="C1049" s="17" t="s">
        <v>562</v>
      </c>
      <c r="D1049" s="17" t="s">
        <v>688</v>
      </c>
      <c r="E1049" s="17" t="s">
        <v>20</v>
      </c>
      <c r="F1049" s="23">
        <v>15360800</v>
      </c>
      <c r="G1049" s="15"/>
      <c r="H1049" s="16">
        <f t="shared" si="51"/>
        <v>0</v>
      </c>
      <c r="I1049" s="36">
        <f>I1050</f>
        <v>15360800</v>
      </c>
      <c r="J1049" s="36">
        <f t="shared" si="52"/>
        <v>154279.19999999925</v>
      </c>
      <c r="K1049" s="36">
        <f>K1050</f>
        <v>15515079.199999999</v>
      </c>
    </row>
    <row r="1050" spans="1:11" outlineLevel="3" x14ac:dyDescent="0.25">
      <c r="A1050" s="5" t="s">
        <v>127</v>
      </c>
      <c r="B1050" s="17" t="s">
        <v>613</v>
      </c>
      <c r="C1050" s="17" t="s">
        <v>562</v>
      </c>
      <c r="D1050" s="17" t="s">
        <v>688</v>
      </c>
      <c r="E1050" s="17" t="s">
        <v>128</v>
      </c>
      <c r="F1050" s="23">
        <v>15360800</v>
      </c>
      <c r="G1050" s="15"/>
      <c r="H1050" s="16">
        <f t="shared" si="51"/>
        <v>0</v>
      </c>
      <c r="I1050" s="36">
        <v>15360800</v>
      </c>
      <c r="J1050" s="36">
        <f t="shared" si="52"/>
        <v>154279.19999999925</v>
      </c>
      <c r="K1050" s="36">
        <v>15515079.199999999</v>
      </c>
    </row>
    <row r="1051" spans="1:11" ht="25.5" outlineLevel="4" x14ac:dyDescent="0.25">
      <c r="A1051" s="5" t="s">
        <v>23</v>
      </c>
      <c r="B1051" s="17" t="s">
        <v>613</v>
      </c>
      <c r="C1051" s="17" t="s">
        <v>562</v>
      </c>
      <c r="D1051" s="17" t="s">
        <v>688</v>
      </c>
      <c r="E1051" s="17" t="s">
        <v>24</v>
      </c>
      <c r="F1051" s="23">
        <v>1100000</v>
      </c>
      <c r="G1051" s="15"/>
      <c r="H1051" s="16">
        <f t="shared" si="51"/>
        <v>0</v>
      </c>
      <c r="I1051" s="36">
        <f>I1052</f>
        <v>1100000</v>
      </c>
      <c r="J1051" s="36">
        <f t="shared" si="52"/>
        <v>-81539.699999999953</v>
      </c>
      <c r="K1051" s="36">
        <f>K1052</f>
        <v>1018460.3</v>
      </c>
    </row>
    <row r="1052" spans="1:11" ht="25.5" outlineLevel="5" x14ac:dyDescent="0.25">
      <c r="A1052" s="5" t="s">
        <v>25</v>
      </c>
      <c r="B1052" s="17" t="s">
        <v>613</v>
      </c>
      <c r="C1052" s="17" t="s">
        <v>562</v>
      </c>
      <c r="D1052" s="17" t="s">
        <v>688</v>
      </c>
      <c r="E1052" s="17" t="s">
        <v>26</v>
      </c>
      <c r="F1052" s="23">
        <v>1100000</v>
      </c>
      <c r="G1052" s="15"/>
      <c r="H1052" s="16">
        <f t="shared" si="51"/>
        <v>0</v>
      </c>
      <c r="I1052" s="36">
        <v>1100000</v>
      </c>
      <c r="J1052" s="36">
        <f t="shared" si="52"/>
        <v>-81539.699999999953</v>
      </c>
      <c r="K1052" s="36">
        <v>1018460.3</v>
      </c>
    </row>
    <row r="1053" spans="1:11" outlineLevel="6" x14ac:dyDescent="0.25">
      <c r="A1053" s="5" t="s">
        <v>30</v>
      </c>
      <c r="B1053" s="17" t="s">
        <v>613</v>
      </c>
      <c r="C1053" s="17" t="s">
        <v>562</v>
      </c>
      <c r="D1053" s="17" t="s">
        <v>688</v>
      </c>
      <c r="E1053" s="17" t="s">
        <v>31</v>
      </c>
      <c r="F1053" s="23">
        <v>5000</v>
      </c>
      <c r="G1053" s="15"/>
      <c r="H1053" s="16">
        <f t="shared" si="51"/>
        <v>0</v>
      </c>
      <c r="I1053" s="36">
        <f>I1054</f>
        <v>5000</v>
      </c>
      <c r="J1053" s="36">
        <f t="shared" si="52"/>
        <v>-5000</v>
      </c>
      <c r="K1053" s="36">
        <f>K1054</f>
        <v>0</v>
      </c>
    </row>
    <row r="1054" spans="1:11" outlineLevel="7" x14ac:dyDescent="0.25">
      <c r="A1054" s="5" t="s">
        <v>32</v>
      </c>
      <c r="B1054" s="17" t="s">
        <v>613</v>
      </c>
      <c r="C1054" s="17" t="s">
        <v>562</v>
      </c>
      <c r="D1054" s="17" t="s">
        <v>688</v>
      </c>
      <c r="E1054" s="17" t="s">
        <v>33</v>
      </c>
      <c r="F1054" s="23">
        <v>5000</v>
      </c>
      <c r="G1054" s="15"/>
      <c r="H1054" s="16">
        <f t="shared" si="51"/>
        <v>0</v>
      </c>
      <c r="I1054" s="36">
        <v>5000</v>
      </c>
      <c r="J1054" s="36">
        <f t="shared" si="52"/>
        <v>-5000</v>
      </c>
      <c r="K1054" s="36">
        <v>0</v>
      </c>
    </row>
    <row r="1055" spans="1:11" outlineLevel="7" x14ac:dyDescent="0.25">
      <c r="A1055" s="5" t="s">
        <v>364</v>
      </c>
      <c r="B1055" s="17" t="s">
        <v>613</v>
      </c>
      <c r="C1055" s="17" t="s">
        <v>365</v>
      </c>
      <c r="D1055" s="17"/>
      <c r="E1055" s="17"/>
      <c r="F1055" s="23">
        <v>3868904</v>
      </c>
      <c r="G1055" s="15"/>
      <c r="H1055" s="16">
        <f t="shared" si="51"/>
        <v>-3768904</v>
      </c>
      <c r="I1055" s="32">
        <f>I1065</f>
        <v>100000</v>
      </c>
      <c r="J1055" s="36">
        <f t="shared" si="52"/>
        <v>-3863</v>
      </c>
      <c r="K1055" s="36">
        <f>K1065</f>
        <v>96137</v>
      </c>
    </row>
    <row r="1056" spans="1:11" ht="25.5" hidden="1" outlineLevel="7" x14ac:dyDescent="0.25">
      <c r="A1056" s="5" t="s">
        <v>616</v>
      </c>
      <c r="B1056" s="17" t="s">
        <v>613</v>
      </c>
      <c r="C1056" s="17" t="s">
        <v>365</v>
      </c>
      <c r="D1056" s="17" t="s">
        <v>617</v>
      </c>
      <c r="E1056" s="17"/>
      <c r="F1056" s="23">
        <v>3768904</v>
      </c>
      <c r="G1056" s="15"/>
      <c r="H1056" s="16">
        <f t="shared" si="51"/>
        <v>-3768904</v>
      </c>
      <c r="I1056" s="32"/>
      <c r="J1056" s="36">
        <f t="shared" si="52"/>
        <v>0</v>
      </c>
      <c r="K1056" s="36">
        <v>0</v>
      </c>
    </row>
    <row r="1057" spans="1:11" ht="25.5" hidden="1" outlineLevel="7" x14ac:dyDescent="0.25">
      <c r="A1057" s="5" t="s">
        <v>689</v>
      </c>
      <c r="B1057" s="17" t="s">
        <v>613</v>
      </c>
      <c r="C1057" s="17" t="s">
        <v>365</v>
      </c>
      <c r="D1057" s="17" t="s">
        <v>690</v>
      </c>
      <c r="E1057" s="17"/>
      <c r="F1057" s="23">
        <v>3768904</v>
      </c>
      <c r="G1057" s="15"/>
      <c r="H1057" s="16">
        <f t="shared" si="51"/>
        <v>-3768904</v>
      </c>
      <c r="I1057" s="32"/>
      <c r="J1057" s="36">
        <f t="shared" si="52"/>
        <v>0</v>
      </c>
      <c r="K1057" s="36">
        <v>0</v>
      </c>
    </row>
    <row r="1058" spans="1:11" ht="25.5" hidden="1" outlineLevel="7" x14ac:dyDescent="0.25">
      <c r="A1058" s="5" t="s">
        <v>691</v>
      </c>
      <c r="B1058" s="17" t="s">
        <v>613</v>
      </c>
      <c r="C1058" s="17" t="s">
        <v>365</v>
      </c>
      <c r="D1058" s="17" t="s">
        <v>692</v>
      </c>
      <c r="E1058" s="17"/>
      <c r="F1058" s="23">
        <v>3768904</v>
      </c>
      <c r="G1058" s="15"/>
      <c r="H1058" s="16">
        <f t="shared" si="51"/>
        <v>-3768904</v>
      </c>
      <c r="I1058" s="32"/>
      <c r="J1058" s="36">
        <f t="shared" si="52"/>
        <v>0</v>
      </c>
      <c r="K1058" s="36">
        <v>0</v>
      </c>
    </row>
    <row r="1059" spans="1:11" ht="25.5" hidden="1" outlineLevel="7" x14ac:dyDescent="0.25">
      <c r="A1059" s="5" t="s">
        <v>693</v>
      </c>
      <c r="B1059" s="17" t="s">
        <v>613</v>
      </c>
      <c r="C1059" s="17" t="s">
        <v>365</v>
      </c>
      <c r="D1059" s="17" t="s">
        <v>694</v>
      </c>
      <c r="E1059" s="17"/>
      <c r="F1059" s="23">
        <v>61843</v>
      </c>
      <c r="G1059" s="15"/>
      <c r="H1059" s="16">
        <f t="shared" si="51"/>
        <v>-61843</v>
      </c>
      <c r="I1059" s="32"/>
      <c r="J1059" s="36">
        <f t="shared" si="52"/>
        <v>0</v>
      </c>
      <c r="K1059" s="36">
        <v>0</v>
      </c>
    </row>
    <row r="1060" spans="1:11" ht="25.5" hidden="1" outlineLevel="2" x14ac:dyDescent="0.25">
      <c r="A1060" s="5" t="s">
        <v>23</v>
      </c>
      <c r="B1060" s="17" t="s">
        <v>613</v>
      </c>
      <c r="C1060" s="17" t="s">
        <v>365</v>
      </c>
      <c r="D1060" s="17" t="s">
        <v>694</v>
      </c>
      <c r="E1060" s="17" t="s">
        <v>24</v>
      </c>
      <c r="F1060" s="23">
        <v>61843</v>
      </c>
      <c r="G1060" s="15"/>
      <c r="H1060" s="16">
        <f t="shared" si="51"/>
        <v>-61843</v>
      </c>
      <c r="I1060" s="32"/>
      <c r="J1060" s="36">
        <f t="shared" si="52"/>
        <v>0</v>
      </c>
      <c r="K1060" s="36">
        <v>0</v>
      </c>
    </row>
    <row r="1061" spans="1:11" ht="25.5" hidden="1" outlineLevel="3" x14ac:dyDescent="0.25">
      <c r="A1061" s="5" t="s">
        <v>25</v>
      </c>
      <c r="B1061" s="17" t="s">
        <v>613</v>
      </c>
      <c r="C1061" s="17" t="s">
        <v>365</v>
      </c>
      <c r="D1061" s="17" t="s">
        <v>694</v>
      </c>
      <c r="E1061" s="17" t="s">
        <v>26</v>
      </c>
      <c r="F1061" s="23">
        <v>61843</v>
      </c>
      <c r="G1061" s="15"/>
      <c r="H1061" s="16">
        <f t="shared" si="51"/>
        <v>-61843</v>
      </c>
      <c r="I1061" s="32"/>
      <c r="J1061" s="36">
        <f t="shared" si="52"/>
        <v>0</v>
      </c>
      <c r="K1061" s="36">
        <v>0</v>
      </c>
    </row>
    <row r="1062" spans="1:11" hidden="1" outlineLevel="4" x14ac:dyDescent="0.25">
      <c r="A1062" s="5" t="s">
        <v>695</v>
      </c>
      <c r="B1062" s="17" t="s">
        <v>613</v>
      </c>
      <c r="C1062" s="17" t="s">
        <v>365</v>
      </c>
      <c r="D1062" s="17" t="s">
        <v>696</v>
      </c>
      <c r="E1062" s="17"/>
      <c r="F1062" s="23">
        <v>3707061</v>
      </c>
      <c r="G1062" s="15"/>
      <c r="H1062" s="16">
        <f t="shared" si="51"/>
        <v>-3707061</v>
      </c>
      <c r="I1062" s="32"/>
      <c r="J1062" s="36">
        <f t="shared" si="52"/>
        <v>0</v>
      </c>
      <c r="K1062" s="36">
        <v>0</v>
      </c>
    </row>
    <row r="1063" spans="1:11" ht="25.5" hidden="1" outlineLevel="5" x14ac:dyDescent="0.25">
      <c r="A1063" s="5" t="s">
        <v>23</v>
      </c>
      <c r="B1063" s="17" t="s">
        <v>613</v>
      </c>
      <c r="C1063" s="17" t="s">
        <v>365</v>
      </c>
      <c r="D1063" s="17" t="s">
        <v>696</v>
      </c>
      <c r="E1063" s="17" t="s">
        <v>24</v>
      </c>
      <c r="F1063" s="23">
        <v>3707061</v>
      </c>
      <c r="G1063" s="15"/>
      <c r="H1063" s="16">
        <f t="shared" si="51"/>
        <v>-3707061</v>
      </c>
      <c r="I1063" s="32"/>
      <c r="J1063" s="36">
        <f t="shared" si="52"/>
        <v>0</v>
      </c>
      <c r="K1063" s="36">
        <v>0</v>
      </c>
    </row>
    <row r="1064" spans="1:11" ht="25.5" hidden="1" outlineLevel="6" x14ac:dyDescent="0.25">
      <c r="A1064" s="5" t="s">
        <v>25</v>
      </c>
      <c r="B1064" s="17" t="s">
        <v>613</v>
      </c>
      <c r="C1064" s="17" t="s">
        <v>365</v>
      </c>
      <c r="D1064" s="17" t="s">
        <v>696</v>
      </c>
      <c r="E1064" s="17" t="s">
        <v>26</v>
      </c>
      <c r="F1064" s="23">
        <v>3707061</v>
      </c>
      <c r="G1064" s="15"/>
      <c r="H1064" s="16">
        <f t="shared" si="51"/>
        <v>-3707061</v>
      </c>
      <c r="I1064" s="32"/>
      <c r="J1064" s="36">
        <f t="shared" si="52"/>
        <v>0</v>
      </c>
      <c r="K1064" s="36">
        <v>0</v>
      </c>
    </row>
    <row r="1065" spans="1:11" ht="38.25" outlineLevel="7" x14ac:dyDescent="0.25">
      <c r="A1065" s="5" t="s">
        <v>169</v>
      </c>
      <c r="B1065" s="17" t="s">
        <v>613</v>
      </c>
      <c r="C1065" s="17" t="s">
        <v>365</v>
      </c>
      <c r="D1065" s="17" t="s">
        <v>170</v>
      </c>
      <c r="E1065" s="17"/>
      <c r="F1065" s="23">
        <v>100000</v>
      </c>
      <c r="G1065" s="15"/>
      <c r="H1065" s="16">
        <f t="shared" si="51"/>
        <v>0</v>
      </c>
      <c r="I1065" s="36">
        <f>I1066</f>
        <v>100000</v>
      </c>
      <c r="J1065" s="36">
        <f t="shared" si="52"/>
        <v>-3863</v>
      </c>
      <c r="K1065" s="36">
        <f>K1066</f>
        <v>96137</v>
      </c>
    </row>
    <row r="1066" spans="1:11" ht="38.25" outlineLevel="7" x14ac:dyDescent="0.25">
      <c r="A1066" s="5" t="s">
        <v>171</v>
      </c>
      <c r="B1066" s="17" t="s">
        <v>613</v>
      </c>
      <c r="C1066" s="17" t="s">
        <v>365</v>
      </c>
      <c r="D1066" s="17" t="s">
        <v>172</v>
      </c>
      <c r="E1066" s="17"/>
      <c r="F1066" s="23">
        <v>100000</v>
      </c>
      <c r="G1066" s="15"/>
      <c r="H1066" s="16">
        <f t="shared" si="51"/>
        <v>0</v>
      </c>
      <c r="I1066" s="36">
        <f>I1067</f>
        <v>100000</v>
      </c>
      <c r="J1066" s="36">
        <f t="shared" si="52"/>
        <v>-3863</v>
      </c>
      <c r="K1066" s="36">
        <f>K1067</f>
        <v>96137</v>
      </c>
    </row>
    <row r="1067" spans="1:11" outlineLevel="6" x14ac:dyDescent="0.25">
      <c r="A1067" s="5" t="s">
        <v>173</v>
      </c>
      <c r="B1067" s="17" t="s">
        <v>613</v>
      </c>
      <c r="C1067" s="17" t="s">
        <v>365</v>
      </c>
      <c r="D1067" s="17" t="s">
        <v>174</v>
      </c>
      <c r="E1067" s="17"/>
      <c r="F1067" s="23">
        <v>100000</v>
      </c>
      <c r="G1067" s="15"/>
      <c r="H1067" s="16">
        <f t="shared" si="51"/>
        <v>0</v>
      </c>
      <c r="I1067" s="36">
        <f>I1068</f>
        <v>100000</v>
      </c>
      <c r="J1067" s="36">
        <f t="shared" si="52"/>
        <v>-3863</v>
      </c>
      <c r="K1067" s="36">
        <f>K1068</f>
        <v>96137</v>
      </c>
    </row>
    <row r="1068" spans="1:11" ht="25.5" outlineLevel="7" x14ac:dyDescent="0.25">
      <c r="A1068" s="5" t="s">
        <v>23</v>
      </c>
      <c r="B1068" s="17" t="s">
        <v>613</v>
      </c>
      <c r="C1068" s="17" t="s">
        <v>365</v>
      </c>
      <c r="D1068" s="17" t="s">
        <v>174</v>
      </c>
      <c r="E1068" s="17" t="s">
        <v>24</v>
      </c>
      <c r="F1068" s="23">
        <v>100000</v>
      </c>
      <c r="G1068" s="15"/>
      <c r="H1068" s="16">
        <f t="shared" si="51"/>
        <v>0</v>
      </c>
      <c r="I1068" s="36">
        <f>I1069</f>
        <v>100000</v>
      </c>
      <c r="J1068" s="36">
        <f t="shared" si="52"/>
        <v>-3863</v>
      </c>
      <c r="K1068" s="36">
        <f>K1069</f>
        <v>96137</v>
      </c>
    </row>
    <row r="1069" spans="1:11" ht="25.5" outlineLevel="7" x14ac:dyDescent="0.25">
      <c r="A1069" s="5" t="s">
        <v>25</v>
      </c>
      <c r="B1069" s="17" t="s">
        <v>613</v>
      </c>
      <c r="C1069" s="17" t="s">
        <v>365</v>
      </c>
      <c r="D1069" s="17" t="s">
        <v>174</v>
      </c>
      <c r="E1069" s="17" t="s">
        <v>26</v>
      </c>
      <c r="F1069" s="23">
        <v>100000</v>
      </c>
      <c r="G1069" s="15"/>
      <c r="H1069" s="16">
        <f t="shared" si="51"/>
        <v>0</v>
      </c>
      <c r="I1069" s="36">
        <v>100000</v>
      </c>
      <c r="J1069" s="36">
        <f t="shared" si="52"/>
        <v>-3863</v>
      </c>
      <c r="K1069" s="36">
        <v>96137</v>
      </c>
    </row>
    <row r="1070" spans="1:11" outlineLevel="3" x14ac:dyDescent="0.25">
      <c r="A1070" s="5" t="s">
        <v>697</v>
      </c>
      <c r="B1070" s="17" t="s">
        <v>613</v>
      </c>
      <c r="C1070" s="17" t="s">
        <v>698</v>
      </c>
      <c r="D1070" s="17"/>
      <c r="E1070" s="17"/>
      <c r="F1070" s="23">
        <v>33834996</v>
      </c>
      <c r="G1070" s="15"/>
      <c r="H1070" s="16">
        <f t="shared" si="51"/>
        <v>-3221599</v>
      </c>
      <c r="I1070" s="36">
        <f>I1071+I1090</f>
        <v>30613397</v>
      </c>
      <c r="J1070" s="36">
        <f t="shared" si="52"/>
        <v>11013325.219999999</v>
      </c>
      <c r="K1070" s="36">
        <f>K1071+K1095</f>
        <v>41626722.219999999</v>
      </c>
    </row>
    <row r="1071" spans="1:11" ht="25.5" outlineLevel="5" x14ac:dyDescent="0.25">
      <c r="A1071" s="5" t="s">
        <v>616</v>
      </c>
      <c r="B1071" s="17" t="s">
        <v>613</v>
      </c>
      <c r="C1071" s="17" t="s">
        <v>698</v>
      </c>
      <c r="D1071" s="17" t="s">
        <v>617</v>
      </c>
      <c r="E1071" s="17"/>
      <c r="F1071" s="23">
        <v>30600070</v>
      </c>
      <c r="G1071" s="15"/>
      <c r="H1071" s="16">
        <f t="shared" si="51"/>
        <v>0</v>
      </c>
      <c r="I1071" s="36">
        <f>I1072+I1075+I1082</f>
        <v>30600070</v>
      </c>
      <c r="J1071" s="36">
        <f t="shared" si="52"/>
        <v>7791726.2199999988</v>
      </c>
      <c r="K1071" s="36">
        <f>K1072+K1075+K1087+K1082</f>
        <v>38391796.219999999</v>
      </c>
    </row>
    <row r="1072" spans="1:11" outlineLevel="6" x14ac:dyDescent="0.25">
      <c r="A1072" s="5" t="s">
        <v>17</v>
      </c>
      <c r="B1072" s="17" t="s">
        <v>613</v>
      </c>
      <c r="C1072" s="17" t="s">
        <v>698</v>
      </c>
      <c r="D1072" s="17" t="s">
        <v>699</v>
      </c>
      <c r="E1072" s="17"/>
      <c r="F1072" s="23">
        <v>4709570</v>
      </c>
      <c r="G1072" s="15"/>
      <c r="H1072" s="16">
        <f t="shared" si="51"/>
        <v>0</v>
      </c>
      <c r="I1072" s="36">
        <f>I1073</f>
        <v>4709570</v>
      </c>
      <c r="J1072" s="36">
        <f t="shared" si="52"/>
        <v>1367883.8600000003</v>
      </c>
      <c r="K1072" s="36">
        <f>K1073</f>
        <v>6077453.8600000003</v>
      </c>
    </row>
    <row r="1073" spans="1:11" ht="63.75" outlineLevel="7" x14ac:dyDescent="0.25">
      <c r="A1073" s="5" t="s">
        <v>19</v>
      </c>
      <c r="B1073" s="17" t="s">
        <v>613</v>
      </c>
      <c r="C1073" s="17" t="s">
        <v>698</v>
      </c>
      <c r="D1073" s="17" t="s">
        <v>699</v>
      </c>
      <c r="E1073" s="17" t="s">
        <v>20</v>
      </c>
      <c r="F1073" s="23">
        <v>4709570</v>
      </c>
      <c r="G1073" s="15"/>
      <c r="H1073" s="16">
        <f t="shared" si="51"/>
        <v>0</v>
      </c>
      <c r="I1073" s="36">
        <f>I1074</f>
        <v>4709570</v>
      </c>
      <c r="J1073" s="36">
        <f t="shared" si="52"/>
        <v>1367883.8600000003</v>
      </c>
      <c r="K1073" s="36">
        <f>K1074</f>
        <v>6077453.8600000003</v>
      </c>
    </row>
    <row r="1074" spans="1:11" ht="25.5" outlineLevel="7" x14ac:dyDescent="0.25">
      <c r="A1074" s="5" t="s">
        <v>21</v>
      </c>
      <c r="B1074" s="17" t="s">
        <v>613</v>
      </c>
      <c r="C1074" s="17" t="s">
        <v>698</v>
      </c>
      <c r="D1074" s="17" t="s">
        <v>699</v>
      </c>
      <c r="E1074" s="17" t="s">
        <v>22</v>
      </c>
      <c r="F1074" s="23">
        <v>4709570</v>
      </c>
      <c r="G1074" s="15"/>
      <c r="H1074" s="16">
        <f t="shared" ref="H1074:H1137" si="53">I1074-F1074</f>
        <v>0</v>
      </c>
      <c r="I1074" s="36">
        <v>4709570</v>
      </c>
      <c r="J1074" s="36">
        <f t="shared" si="52"/>
        <v>1367883.8600000003</v>
      </c>
      <c r="K1074" s="36">
        <v>6077453.8600000003</v>
      </c>
    </row>
    <row r="1075" spans="1:11" ht="25.5" outlineLevel="2" x14ac:dyDescent="0.25">
      <c r="A1075" s="5" t="s">
        <v>125</v>
      </c>
      <c r="B1075" s="17" t="s">
        <v>613</v>
      </c>
      <c r="C1075" s="17" t="s">
        <v>698</v>
      </c>
      <c r="D1075" s="17" t="s">
        <v>700</v>
      </c>
      <c r="E1075" s="17"/>
      <c r="F1075" s="23">
        <v>25890500</v>
      </c>
      <c r="G1075" s="15"/>
      <c r="H1075" s="16">
        <f t="shared" si="53"/>
        <v>0</v>
      </c>
      <c r="I1075" s="36">
        <f>I1076+I1078+I1080</f>
        <v>25890500</v>
      </c>
      <c r="J1075" s="36">
        <f t="shared" si="52"/>
        <v>2207174.3599999994</v>
      </c>
      <c r="K1075" s="36">
        <f>K1076+K1078+K1080</f>
        <v>28097674.359999999</v>
      </c>
    </row>
    <row r="1076" spans="1:11" ht="63.75" outlineLevel="3" x14ac:dyDescent="0.25">
      <c r="A1076" s="5" t="s">
        <v>19</v>
      </c>
      <c r="B1076" s="17" t="s">
        <v>613</v>
      </c>
      <c r="C1076" s="17" t="s">
        <v>698</v>
      </c>
      <c r="D1076" s="17" t="s">
        <v>700</v>
      </c>
      <c r="E1076" s="17" t="s">
        <v>20</v>
      </c>
      <c r="F1076" s="23">
        <v>21870500</v>
      </c>
      <c r="G1076" s="15"/>
      <c r="H1076" s="16">
        <f t="shared" si="53"/>
        <v>0</v>
      </c>
      <c r="I1076" s="36">
        <f>I1077</f>
        <v>21870500</v>
      </c>
      <c r="J1076" s="36">
        <f t="shared" si="52"/>
        <v>2789984.9299999997</v>
      </c>
      <c r="K1076" s="36">
        <f>K1077</f>
        <v>24660484.93</v>
      </c>
    </row>
    <row r="1077" spans="1:11" outlineLevel="6" x14ac:dyDescent="0.25">
      <c r="A1077" s="5" t="s">
        <v>127</v>
      </c>
      <c r="B1077" s="17" t="s">
        <v>613</v>
      </c>
      <c r="C1077" s="17" t="s">
        <v>698</v>
      </c>
      <c r="D1077" s="17" t="s">
        <v>700</v>
      </c>
      <c r="E1077" s="17" t="s">
        <v>128</v>
      </c>
      <c r="F1077" s="23">
        <v>21870500</v>
      </c>
      <c r="G1077" s="15"/>
      <c r="H1077" s="16">
        <f t="shared" si="53"/>
        <v>0</v>
      </c>
      <c r="I1077" s="36">
        <v>21870500</v>
      </c>
      <c r="J1077" s="36">
        <f t="shared" si="52"/>
        <v>2789984.9299999997</v>
      </c>
      <c r="K1077" s="36">
        <v>24660484.93</v>
      </c>
    </row>
    <row r="1078" spans="1:11" ht="25.5" outlineLevel="7" x14ac:dyDescent="0.25">
      <c r="A1078" s="5" t="s">
        <v>23</v>
      </c>
      <c r="B1078" s="17" t="s">
        <v>613</v>
      </c>
      <c r="C1078" s="17" t="s">
        <v>698</v>
      </c>
      <c r="D1078" s="17" t="s">
        <v>700</v>
      </c>
      <c r="E1078" s="17" t="s">
        <v>24</v>
      </c>
      <c r="F1078" s="23">
        <v>4000000</v>
      </c>
      <c r="G1078" s="15"/>
      <c r="H1078" s="16">
        <f t="shared" si="53"/>
        <v>0</v>
      </c>
      <c r="I1078" s="36">
        <f>I1079</f>
        <v>4000000</v>
      </c>
      <c r="J1078" s="36">
        <f t="shared" si="52"/>
        <v>-565163.99000000022</v>
      </c>
      <c r="K1078" s="36">
        <f>K1079</f>
        <v>3434836.01</v>
      </c>
    </row>
    <row r="1079" spans="1:11" ht="25.5" outlineLevel="7" x14ac:dyDescent="0.25">
      <c r="A1079" s="5" t="s">
        <v>25</v>
      </c>
      <c r="B1079" s="17" t="s">
        <v>613</v>
      </c>
      <c r="C1079" s="17" t="s">
        <v>698</v>
      </c>
      <c r="D1079" s="17" t="s">
        <v>700</v>
      </c>
      <c r="E1079" s="17" t="s">
        <v>26</v>
      </c>
      <c r="F1079" s="23">
        <v>4000000</v>
      </c>
      <c r="G1079" s="15"/>
      <c r="H1079" s="16">
        <f t="shared" si="53"/>
        <v>0</v>
      </c>
      <c r="I1079" s="36">
        <v>4000000</v>
      </c>
      <c r="J1079" s="36">
        <f t="shared" si="52"/>
        <v>-565163.99000000022</v>
      </c>
      <c r="K1079" s="36">
        <v>3434836.01</v>
      </c>
    </row>
    <row r="1080" spans="1:11" outlineLevel="6" x14ac:dyDescent="0.25">
      <c r="A1080" s="5" t="s">
        <v>30</v>
      </c>
      <c r="B1080" s="17" t="s">
        <v>613</v>
      </c>
      <c r="C1080" s="17" t="s">
        <v>698</v>
      </c>
      <c r="D1080" s="17" t="s">
        <v>700</v>
      </c>
      <c r="E1080" s="17" t="s">
        <v>31</v>
      </c>
      <c r="F1080" s="23">
        <v>20000</v>
      </c>
      <c r="G1080" s="15"/>
      <c r="H1080" s="16">
        <f t="shared" si="53"/>
        <v>0</v>
      </c>
      <c r="I1080" s="36">
        <f>I1081</f>
        <v>20000</v>
      </c>
      <c r="J1080" s="36">
        <f t="shared" si="52"/>
        <v>-17646.580000000002</v>
      </c>
      <c r="K1080" s="36">
        <f>K1081</f>
        <v>2353.42</v>
      </c>
    </row>
    <row r="1081" spans="1:11" outlineLevel="7" x14ac:dyDescent="0.25">
      <c r="A1081" s="5" t="s">
        <v>32</v>
      </c>
      <c r="B1081" s="17" t="s">
        <v>613</v>
      </c>
      <c r="C1081" s="17" t="s">
        <v>698</v>
      </c>
      <c r="D1081" s="17" t="s">
        <v>700</v>
      </c>
      <c r="E1081" s="17" t="s">
        <v>33</v>
      </c>
      <c r="F1081" s="23">
        <v>20000</v>
      </c>
      <c r="G1081" s="15"/>
      <c r="H1081" s="16">
        <f t="shared" si="53"/>
        <v>0</v>
      </c>
      <c r="I1081" s="36">
        <v>20000</v>
      </c>
      <c r="J1081" s="36">
        <f t="shared" si="52"/>
        <v>-17646.580000000002</v>
      </c>
      <c r="K1081" s="36">
        <v>2353.42</v>
      </c>
    </row>
    <row r="1082" spans="1:11" outlineLevel="7" x14ac:dyDescent="0.25">
      <c r="A1082" s="5" t="s">
        <v>636</v>
      </c>
      <c r="B1082" s="17" t="s">
        <v>613</v>
      </c>
      <c r="C1082" s="17" t="s">
        <v>698</v>
      </c>
      <c r="D1082" s="17" t="s">
        <v>637</v>
      </c>
      <c r="E1082" s="17"/>
      <c r="F1082" s="23"/>
      <c r="G1082" s="15"/>
      <c r="H1082" s="16"/>
      <c r="I1082" s="32">
        <v>0</v>
      </c>
      <c r="J1082" s="36">
        <f t="shared" si="52"/>
        <v>468720</v>
      </c>
      <c r="K1082" s="36">
        <f>K1083</f>
        <v>468720</v>
      </c>
    </row>
    <row r="1083" spans="1:11" ht="51" outlineLevel="7" x14ac:dyDescent="0.25">
      <c r="A1083" s="5" t="s">
        <v>770</v>
      </c>
      <c r="B1083" s="17" t="s">
        <v>613</v>
      </c>
      <c r="C1083" s="17" t="s">
        <v>698</v>
      </c>
      <c r="D1083" s="17" t="s">
        <v>639</v>
      </c>
      <c r="E1083" s="17"/>
      <c r="F1083" s="23"/>
      <c r="G1083" s="15"/>
      <c r="H1083" s="16"/>
      <c r="I1083" s="32">
        <v>0</v>
      </c>
      <c r="J1083" s="36">
        <f t="shared" si="52"/>
        <v>468720</v>
      </c>
      <c r="K1083" s="36">
        <f>K1084</f>
        <v>468720</v>
      </c>
    </row>
    <row r="1084" spans="1:11" ht="127.5" outlineLevel="7" x14ac:dyDescent="0.25">
      <c r="A1084" s="5" t="s">
        <v>771</v>
      </c>
      <c r="B1084" s="17" t="s">
        <v>613</v>
      </c>
      <c r="C1084" s="17" t="s">
        <v>698</v>
      </c>
      <c r="D1084" s="17" t="s">
        <v>772</v>
      </c>
      <c r="E1084" s="17"/>
      <c r="F1084" s="23"/>
      <c r="G1084" s="15"/>
      <c r="H1084" s="16"/>
      <c r="I1084" s="32">
        <v>0</v>
      </c>
      <c r="J1084" s="36">
        <f t="shared" si="52"/>
        <v>468720</v>
      </c>
      <c r="K1084" s="36">
        <f>K1085</f>
        <v>468720</v>
      </c>
    </row>
    <row r="1085" spans="1:11" outlineLevel="7" x14ac:dyDescent="0.25">
      <c r="A1085" s="5" t="s">
        <v>127</v>
      </c>
      <c r="B1085" s="17" t="s">
        <v>613</v>
      </c>
      <c r="C1085" s="17" t="s">
        <v>698</v>
      </c>
      <c r="D1085" s="17" t="s">
        <v>772</v>
      </c>
      <c r="E1085" s="17" t="s">
        <v>20</v>
      </c>
      <c r="F1085" s="23"/>
      <c r="G1085" s="15"/>
      <c r="H1085" s="16"/>
      <c r="I1085" s="32">
        <v>0</v>
      </c>
      <c r="J1085" s="36">
        <f t="shared" si="52"/>
        <v>468720</v>
      </c>
      <c r="K1085" s="36">
        <f>K1086</f>
        <v>468720</v>
      </c>
    </row>
    <row r="1086" spans="1:11" ht="63.75" outlineLevel="7" x14ac:dyDescent="0.25">
      <c r="A1086" s="5" t="s">
        <v>19</v>
      </c>
      <c r="B1086" s="17" t="s">
        <v>613</v>
      </c>
      <c r="C1086" s="17" t="s">
        <v>698</v>
      </c>
      <c r="D1086" s="17" t="s">
        <v>772</v>
      </c>
      <c r="E1086" s="17" t="s">
        <v>128</v>
      </c>
      <c r="F1086" s="23"/>
      <c r="G1086" s="15"/>
      <c r="H1086" s="16"/>
      <c r="I1086" s="32">
        <v>0</v>
      </c>
      <c r="J1086" s="36">
        <f t="shared" si="52"/>
        <v>468720</v>
      </c>
      <c r="K1086" s="36">
        <v>468720</v>
      </c>
    </row>
    <row r="1087" spans="1:11" ht="25.5" outlineLevel="7" x14ac:dyDescent="0.25">
      <c r="A1087" s="5" t="s">
        <v>759</v>
      </c>
      <c r="B1087" s="17" t="s">
        <v>613</v>
      </c>
      <c r="C1087" s="17" t="s">
        <v>698</v>
      </c>
      <c r="D1087" s="17" t="s">
        <v>690</v>
      </c>
      <c r="E1087" s="17"/>
      <c r="F1087" s="23"/>
      <c r="G1087" s="15"/>
      <c r="H1087" s="16"/>
      <c r="I1087" s="36">
        <f>I1088</f>
        <v>3768904</v>
      </c>
      <c r="J1087" s="36">
        <f t="shared" si="52"/>
        <v>-20956</v>
      </c>
      <c r="K1087" s="36">
        <f>K1088</f>
        <v>3747948</v>
      </c>
    </row>
    <row r="1088" spans="1:11" ht="25.5" outlineLevel="7" x14ac:dyDescent="0.25">
      <c r="A1088" s="5" t="s">
        <v>691</v>
      </c>
      <c r="B1088" s="17" t="s">
        <v>613</v>
      </c>
      <c r="C1088" s="17" t="s">
        <v>698</v>
      </c>
      <c r="D1088" s="17" t="s">
        <v>692</v>
      </c>
      <c r="E1088" s="17"/>
      <c r="F1088" s="23"/>
      <c r="G1088" s="15"/>
      <c r="H1088" s="16"/>
      <c r="I1088" s="36">
        <f>I1089+I1092</f>
        <v>3768904</v>
      </c>
      <c r="J1088" s="36">
        <f t="shared" si="52"/>
        <v>-20956</v>
      </c>
      <c r="K1088" s="36">
        <f>K1089+K1092</f>
        <v>3747948</v>
      </c>
    </row>
    <row r="1089" spans="1:11" ht="25.5" outlineLevel="7" x14ac:dyDescent="0.25">
      <c r="A1089" s="5" t="s">
        <v>693</v>
      </c>
      <c r="B1089" s="17" t="s">
        <v>613</v>
      </c>
      <c r="C1089" s="17" t="s">
        <v>698</v>
      </c>
      <c r="D1089" s="17" t="s">
        <v>694</v>
      </c>
      <c r="E1089" s="17"/>
      <c r="F1089" s="23"/>
      <c r="G1089" s="15"/>
      <c r="H1089" s="16"/>
      <c r="I1089" s="36">
        <f>I1090</f>
        <v>13327</v>
      </c>
      <c r="J1089" s="36">
        <f t="shared" si="52"/>
        <v>-6964</v>
      </c>
      <c r="K1089" s="36">
        <f>K1090</f>
        <v>6363</v>
      </c>
    </row>
    <row r="1090" spans="1:11" ht="25.5" outlineLevel="7" x14ac:dyDescent="0.25">
      <c r="A1090" s="5" t="s">
        <v>23</v>
      </c>
      <c r="B1090" s="17" t="s">
        <v>613</v>
      </c>
      <c r="C1090" s="17" t="s">
        <v>698</v>
      </c>
      <c r="D1090" s="17" t="s">
        <v>694</v>
      </c>
      <c r="E1090" s="17" t="s">
        <v>24</v>
      </c>
      <c r="F1090" s="23"/>
      <c r="G1090" s="15"/>
      <c r="H1090" s="16"/>
      <c r="I1090" s="36">
        <f>I1091</f>
        <v>13327</v>
      </c>
      <c r="J1090" s="36">
        <f t="shared" si="52"/>
        <v>-6964</v>
      </c>
      <c r="K1090" s="36">
        <f>K1091</f>
        <v>6363</v>
      </c>
    </row>
    <row r="1091" spans="1:11" ht="25.5" outlineLevel="7" x14ac:dyDescent="0.25">
      <c r="A1091" s="5" t="s">
        <v>25</v>
      </c>
      <c r="B1091" s="17" t="s">
        <v>613</v>
      </c>
      <c r="C1091" s="17" t="s">
        <v>698</v>
      </c>
      <c r="D1091" s="17" t="s">
        <v>694</v>
      </c>
      <c r="E1091" s="17" t="s">
        <v>26</v>
      </c>
      <c r="F1091" s="23"/>
      <c r="G1091" s="15"/>
      <c r="H1091" s="16"/>
      <c r="I1091" s="36">
        <v>13327</v>
      </c>
      <c r="J1091" s="36">
        <f t="shared" si="52"/>
        <v>-6964</v>
      </c>
      <c r="K1091" s="36">
        <v>6363</v>
      </c>
    </row>
    <row r="1092" spans="1:11" outlineLevel="7" x14ac:dyDescent="0.25">
      <c r="A1092" s="5" t="s">
        <v>760</v>
      </c>
      <c r="B1092" s="17" t="s">
        <v>613</v>
      </c>
      <c r="C1092" s="17" t="s">
        <v>698</v>
      </c>
      <c r="D1092" s="17" t="s">
        <v>696</v>
      </c>
      <c r="E1092" s="17"/>
      <c r="F1092" s="23"/>
      <c r="G1092" s="15"/>
      <c r="H1092" s="16"/>
      <c r="I1092" s="36">
        <f>I1093</f>
        <v>3755577</v>
      </c>
      <c r="J1092" s="36">
        <f t="shared" si="52"/>
        <v>-13992</v>
      </c>
      <c r="K1092" s="36">
        <f>K1093</f>
        <v>3741585</v>
      </c>
    </row>
    <row r="1093" spans="1:11" ht="25.5" outlineLevel="7" x14ac:dyDescent="0.25">
      <c r="A1093" s="5" t="s">
        <v>23</v>
      </c>
      <c r="B1093" s="17" t="s">
        <v>613</v>
      </c>
      <c r="C1093" s="17" t="s">
        <v>698</v>
      </c>
      <c r="D1093" s="17" t="s">
        <v>696</v>
      </c>
      <c r="E1093" s="17" t="s">
        <v>24</v>
      </c>
      <c r="F1093" s="23"/>
      <c r="G1093" s="15"/>
      <c r="H1093" s="16"/>
      <c r="I1093" s="36">
        <f>I1094</f>
        <v>3755577</v>
      </c>
      <c r="J1093" s="36">
        <f t="shared" si="52"/>
        <v>-13992</v>
      </c>
      <c r="K1093" s="36">
        <f>K1094</f>
        <v>3741585</v>
      </c>
    </row>
    <row r="1094" spans="1:11" ht="25.5" outlineLevel="7" x14ac:dyDescent="0.25">
      <c r="A1094" s="5" t="s">
        <v>25</v>
      </c>
      <c r="B1094" s="17" t="s">
        <v>613</v>
      </c>
      <c r="C1094" s="17" t="s">
        <v>698</v>
      </c>
      <c r="D1094" s="17" t="s">
        <v>696</v>
      </c>
      <c r="E1094" s="17" t="s">
        <v>26</v>
      </c>
      <c r="F1094" s="23"/>
      <c r="G1094" s="15"/>
      <c r="H1094" s="16"/>
      <c r="I1094" s="36">
        <v>3755577</v>
      </c>
      <c r="J1094" s="36">
        <f t="shared" si="52"/>
        <v>-13992</v>
      </c>
      <c r="K1094" s="36">
        <v>3741585</v>
      </c>
    </row>
    <row r="1095" spans="1:11" ht="38.25" outlineLevel="7" x14ac:dyDescent="0.25">
      <c r="A1095" s="5" t="s">
        <v>169</v>
      </c>
      <c r="B1095" s="17" t="s">
        <v>613</v>
      </c>
      <c r="C1095" s="17" t="s">
        <v>698</v>
      </c>
      <c r="D1095" s="17" t="s">
        <v>170</v>
      </c>
      <c r="E1095" s="17"/>
      <c r="F1095" s="23">
        <v>3234926</v>
      </c>
      <c r="G1095" s="15"/>
      <c r="H1095" s="16">
        <f t="shared" si="53"/>
        <v>0</v>
      </c>
      <c r="I1095" s="36">
        <f>I1096</f>
        <v>3234926</v>
      </c>
      <c r="J1095" s="36">
        <f t="shared" si="52"/>
        <v>0</v>
      </c>
      <c r="K1095" s="36">
        <f>K1096</f>
        <v>3234926</v>
      </c>
    </row>
    <row r="1096" spans="1:11" ht="25.5" outlineLevel="7" x14ac:dyDescent="0.25">
      <c r="A1096" s="5" t="s">
        <v>705</v>
      </c>
      <c r="B1096" s="17" t="s">
        <v>613</v>
      </c>
      <c r="C1096" s="17" t="s">
        <v>698</v>
      </c>
      <c r="D1096" s="17" t="s">
        <v>680</v>
      </c>
      <c r="E1096" s="17"/>
      <c r="F1096" s="23">
        <v>3234926</v>
      </c>
      <c r="G1096" s="15"/>
      <c r="H1096" s="16">
        <f t="shared" si="53"/>
        <v>0</v>
      </c>
      <c r="I1096" s="36">
        <f>I1097</f>
        <v>3234926</v>
      </c>
      <c r="J1096" s="36">
        <f t="shared" si="52"/>
        <v>0</v>
      </c>
      <c r="K1096" s="36">
        <f>K1097</f>
        <v>3234926</v>
      </c>
    </row>
    <row r="1097" spans="1:11" ht="51" outlineLevel="7" x14ac:dyDescent="0.25">
      <c r="A1097" s="5" t="s">
        <v>681</v>
      </c>
      <c r="B1097" s="17" t="s">
        <v>613</v>
      </c>
      <c r="C1097" s="17" t="s">
        <v>698</v>
      </c>
      <c r="D1097" s="17" t="s">
        <v>682</v>
      </c>
      <c r="E1097" s="17"/>
      <c r="F1097" s="23">
        <v>3234926</v>
      </c>
      <c r="G1097" s="15"/>
      <c r="H1097" s="16">
        <f t="shared" si="53"/>
        <v>0</v>
      </c>
      <c r="I1097" s="36">
        <f>I1098</f>
        <v>3234926</v>
      </c>
      <c r="J1097" s="36">
        <f t="shared" si="52"/>
        <v>0</v>
      </c>
      <c r="K1097" s="36">
        <f>K1098</f>
        <v>3234926</v>
      </c>
    </row>
    <row r="1098" spans="1:11" ht="63.75" outlineLevel="7" x14ac:dyDescent="0.25">
      <c r="A1098" s="5" t="s">
        <v>19</v>
      </c>
      <c r="B1098" s="17" t="s">
        <v>613</v>
      </c>
      <c r="C1098" s="17" t="s">
        <v>698</v>
      </c>
      <c r="D1098" s="17" t="s">
        <v>682</v>
      </c>
      <c r="E1098" s="17" t="s">
        <v>20</v>
      </c>
      <c r="F1098" s="23">
        <v>3234926</v>
      </c>
      <c r="G1098" s="15"/>
      <c r="H1098" s="16">
        <f t="shared" si="53"/>
        <v>0</v>
      </c>
      <c r="I1098" s="36">
        <f>I1099</f>
        <v>3234926</v>
      </c>
      <c r="J1098" s="36">
        <f t="shared" ref="J1098:J1137" si="54">K1098-I1098</f>
        <v>0</v>
      </c>
      <c r="K1098" s="36">
        <f>K1099</f>
        <v>3234926</v>
      </c>
    </row>
    <row r="1099" spans="1:11" outlineLevel="7" x14ac:dyDescent="0.25">
      <c r="A1099" s="5" t="s">
        <v>127</v>
      </c>
      <c r="B1099" s="17" t="s">
        <v>613</v>
      </c>
      <c r="C1099" s="17" t="s">
        <v>698</v>
      </c>
      <c r="D1099" s="17" t="s">
        <v>682</v>
      </c>
      <c r="E1099" s="17" t="s">
        <v>128</v>
      </c>
      <c r="F1099" s="23">
        <v>3234926</v>
      </c>
      <c r="G1099" s="15"/>
      <c r="H1099" s="16">
        <f t="shared" si="53"/>
        <v>0</v>
      </c>
      <c r="I1099" s="36">
        <v>3234926</v>
      </c>
      <c r="J1099" s="36">
        <f t="shared" si="54"/>
        <v>0</v>
      </c>
      <c r="K1099" s="36">
        <v>3234926</v>
      </c>
    </row>
    <row r="1100" spans="1:11" outlineLevel="1" x14ac:dyDescent="0.25">
      <c r="A1100" s="5" t="s">
        <v>376</v>
      </c>
      <c r="B1100" s="17" t="s">
        <v>613</v>
      </c>
      <c r="C1100" s="17" t="s">
        <v>377</v>
      </c>
      <c r="D1100" s="17"/>
      <c r="E1100" s="17"/>
      <c r="F1100" s="23">
        <v>67172597</v>
      </c>
      <c r="G1100" s="15"/>
      <c r="H1100" s="16">
        <f t="shared" si="53"/>
        <v>0</v>
      </c>
      <c r="I1100" s="36">
        <f>I1101+I1111+I1122+I1131</f>
        <v>67172597</v>
      </c>
      <c r="J1100" s="36">
        <f t="shared" si="54"/>
        <v>-8404794</v>
      </c>
      <c r="K1100" s="36">
        <f>K1101+K1111+K1122+K1131</f>
        <v>58767803</v>
      </c>
    </row>
    <row r="1101" spans="1:11" outlineLevel="2" x14ac:dyDescent="0.25">
      <c r="A1101" s="5" t="s">
        <v>378</v>
      </c>
      <c r="B1101" s="17" t="s">
        <v>613</v>
      </c>
      <c r="C1101" s="17" t="s">
        <v>379</v>
      </c>
      <c r="D1101" s="17"/>
      <c r="E1101" s="17"/>
      <c r="F1101" s="23">
        <v>62434135</v>
      </c>
      <c r="G1101" s="15"/>
      <c r="H1101" s="16">
        <f t="shared" si="53"/>
        <v>0</v>
      </c>
      <c r="I1101" s="36">
        <f>I1102</f>
        <v>62434135</v>
      </c>
      <c r="J1101" s="36">
        <f t="shared" si="54"/>
        <v>-8514983</v>
      </c>
      <c r="K1101" s="36">
        <f>K1102</f>
        <v>53919152</v>
      </c>
    </row>
    <row r="1102" spans="1:11" ht="25.5" outlineLevel="3" x14ac:dyDescent="0.25">
      <c r="A1102" s="5" t="s">
        <v>400</v>
      </c>
      <c r="B1102" s="17" t="s">
        <v>613</v>
      </c>
      <c r="C1102" s="17" t="s">
        <v>379</v>
      </c>
      <c r="D1102" s="17" t="s">
        <v>401</v>
      </c>
      <c r="E1102" s="17"/>
      <c r="F1102" s="23">
        <v>62434135</v>
      </c>
      <c r="G1102" s="15"/>
      <c r="H1102" s="16">
        <f t="shared" si="53"/>
        <v>0</v>
      </c>
      <c r="I1102" s="36">
        <f>I1103</f>
        <v>62434135</v>
      </c>
      <c r="J1102" s="36">
        <f t="shared" si="54"/>
        <v>-8514983</v>
      </c>
      <c r="K1102" s="36">
        <f>K1103</f>
        <v>53919152</v>
      </c>
    </row>
    <row r="1103" spans="1:11" ht="25.5" outlineLevel="4" x14ac:dyDescent="0.25">
      <c r="A1103" s="5" t="s">
        <v>406</v>
      </c>
      <c r="B1103" s="17" t="s">
        <v>613</v>
      </c>
      <c r="C1103" s="17" t="s">
        <v>379</v>
      </c>
      <c r="D1103" s="17" t="s">
        <v>407</v>
      </c>
      <c r="E1103" s="17"/>
      <c r="F1103" s="23">
        <v>62434135</v>
      </c>
      <c r="G1103" s="15"/>
      <c r="H1103" s="16">
        <f t="shared" si="53"/>
        <v>0</v>
      </c>
      <c r="I1103" s="36">
        <f>I1104</f>
        <v>62434135</v>
      </c>
      <c r="J1103" s="36">
        <f t="shared" si="54"/>
        <v>-8514983</v>
      </c>
      <c r="K1103" s="36">
        <f>K1104</f>
        <v>53919152</v>
      </c>
    </row>
    <row r="1104" spans="1:11" ht="63.75" outlineLevel="5" x14ac:dyDescent="0.25">
      <c r="A1104" s="5" t="s">
        <v>461</v>
      </c>
      <c r="B1104" s="17" t="s">
        <v>613</v>
      </c>
      <c r="C1104" s="17" t="s">
        <v>379</v>
      </c>
      <c r="D1104" s="17" t="s">
        <v>462</v>
      </c>
      <c r="E1104" s="17"/>
      <c r="F1104" s="23">
        <v>62434135</v>
      </c>
      <c r="G1104" s="15"/>
      <c r="H1104" s="16">
        <f t="shared" si="53"/>
        <v>0</v>
      </c>
      <c r="I1104" s="36">
        <f>I1105</f>
        <v>62434135</v>
      </c>
      <c r="J1104" s="36">
        <f t="shared" si="54"/>
        <v>-8514983</v>
      </c>
      <c r="K1104" s="36">
        <f>K1105</f>
        <v>53919152</v>
      </c>
    </row>
    <row r="1105" spans="1:11" ht="51" outlineLevel="6" x14ac:dyDescent="0.25">
      <c r="A1105" s="5" t="s">
        <v>463</v>
      </c>
      <c r="B1105" s="17" t="s">
        <v>613</v>
      </c>
      <c r="C1105" s="17" t="s">
        <v>379</v>
      </c>
      <c r="D1105" s="17" t="s">
        <v>464</v>
      </c>
      <c r="E1105" s="17"/>
      <c r="F1105" s="23">
        <v>62434135</v>
      </c>
      <c r="G1105" s="15"/>
      <c r="H1105" s="16">
        <f t="shared" si="53"/>
        <v>0</v>
      </c>
      <c r="I1105" s="36">
        <v>62434135</v>
      </c>
      <c r="J1105" s="36">
        <f t="shared" si="54"/>
        <v>-8514983</v>
      </c>
      <c r="K1105" s="36">
        <f>K1106+K1108</f>
        <v>53919152</v>
      </c>
    </row>
    <row r="1106" spans="1:11" ht="25.5" outlineLevel="7" x14ac:dyDescent="0.25">
      <c r="A1106" s="5" t="s">
        <v>23</v>
      </c>
      <c r="B1106" s="17" t="s">
        <v>613</v>
      </c>
      <c r="C1106" s="17" t="s">
        <v>379</v>
      </c>
      <c r="D1106" s="17" t="s">
        <v>464</v>
      </c>
      <c r="E1106" s="17" t="s">
        <v>24</v>
      </c>
      <c r="F1106" s="23">
        <v>996940</v>
      </c>
      <c r="G1106" s="15"/>
      <c r="H1106" s="16">
        <f t="shared" si="53"/>
        <v>0</v>
      </c>
      <c r="I1106" s="36">
        <f>I1107</f>
        <v>996940</v>
      </c>
      <c r="J1106" s="36">
        <f t="shared" si="54"/>
        <v>-470033.92000000004</v>
      </c>
      <c r="K1106" s="36">
        <f>K1107</f>
        <v>526906.07999999996</v>
      </c>
    </row>
    <row r="1107" spans="1:11" ht="25.5" outlineLevel="7" x14ac:dyDescent="0.25">
      <c r="A1107" s="5" t="s">
        <v>25</v>
      </c>
      <c r="B1107" s="17" t="s">
        <v>613</v>
      </c>
      <c r="C1107" s="17" t="s">
        <v>379</v>
      </c>
      <c r="D1107" s="17" t="s">
        <v>464</v>
      </c>
      <c r="E1107" s="17" t="s">
        <v>26</v>
      </c>
      <c r="F1107" s="23">
        <v>996940</v>
      </c>
      <c r="G1107" s="15"/>
      <c r="H1107" s="16">
        <f t="shared" si="53"/>
        <v>0</v>
      </c>
      <c r="I1107" s="36">
        <v>996940</v>
      </c>
      <c r="J1107" s="36">
        <f t="shared" si="54"/>
        <v>-470033.92000000004</v>
      </c>
      <c r="K1107" s="36">
        <v>526906.07999999996</v>
      </c>
    </row>
    <row r="1108" spans="1:11" outlineLevel="7" x14ac:dyDescent="0.25">
      <c r="A1108" s="5" t="s">
        <v>61</v>
      </c>
      <c r="B1108" s="17" t="s">
        <v>613</v>
      </c>
      <c r="C1108" s="17" t="s">
        <v>379</v>
      </c>
      <c r="D1108" s="17" t="s">
        <v>464</v>
      </c>
      <c r="E1108" s="17" t="s">
        <v>62</v>
      </c>
      <c r="F1108" s="23">
        <v>61437195</v>
      </c>
      <c r="G1108" s="15"/>
      <c r="H1108" s="16">
        <f t="shared" si="53"/>
        <v>0</v>
      </c>
      <c r="I1108" s="36">
        <f>I1109+I1110</f>
        <v>61437195</v>
      </c>
      <c r="J1108" s="36">
        <f t="shared" si="54"/>
        <v>-8044949.0799999982</v>
      </c>
      <c r="K1108" s="36">
        <f>K1109+K1110</f>
        <v>53392245.920000002</v>
      </c>
    </row>
    <row r="1109" spans="1:11" ht="25.5" outlineLevel="7" x14ac:dyDescent="0.25">
      <c r="A1109" s="5" t="s">
        <v>459</v>
      </c>
      <c r="B1109" s="17" t="s">
        <v>613</v>
      </c>
      <c r="C1109" s="17" t="s">
        <v>379</v>
      </c>
      <c r="D1109" s="17" t="s">
        <v>464</v>
      </c>
      <c r="E1109" s="17" t="s">
        <v>460</v>
      </c>
      <c r="F1109" s="23">
        <v>30357280</v>
      </c>
      <c r="G1109" s="15"/>
      <c r="H1109" s="16">
        <f t="shared" si="53"/>
        <v>0</v>
      </c>
      <c r="I1109" s="36">
        <v>30357280</v>
      </c>
      <c r="J1109" s="36">
        <f t="shared" si="54"/>
        <v>-1033271.2100000009</v>
      </c>
      <c r="K1109" s="36">
        <v>29324008.789999999</v>
      </c>
    </row>
    <row r="1110" spans="1:11" ht="25.5" outlineLevel="7" x14ac:dyDescent="0.25">
      <c r="A1110" s="5" t="s">
        <v>388</v>
      </c>
      <c r="B1110" s="17" t="s">
        <v>613</v>
      </c>
      <c r="C1110" s="17" t="s">
        <v>379</v>
      </c>
      <c r="D1110" s="17" t="s">
        <v>464</v>
      </c>
      <c r="E1110" s="17" t="s">
        <v>389</v>
      </c>
      <c r="F1110" s="23">
        <v>31079915</v>
      </c>
      <c r="G1110" s="15"/>
      <c r="H1110" s="16">
        <f t="shared" si="53"/>
        <v>0</v>
      </c>
      <c r="I1110" s="36">
        <v>31079915</v>
      </c>
      <c r="J1110" s="36">
        <f t="shared" si="54"/>
        <v>-7011677.870000001</v>
      </c>
      <c r="K1110" s="36">
        <v>24068237.129999999</v>
      </c>
    </row>
    <row r="1111" spans="1:11" outlineLevel="2" x14ac:dyDescent="0.25">
      <c r="A1111" s="5" t="s">
        <v>390</v>
      </c>
      <c r="B1111" s="17" t="s">
        <v>613</v>
      </c>
      <c r="C1111" s="17" t="s">
        <v>391</v>
      </c>
      <c r="D1111" s="17"/>
      <c r="E1111" s="17"/>
      <c r="F1111" s="23">
        <v>226548</v>
      </c>
      <c r="G1111" s="15"/>
      <c r="H1111" s="16">
        <f t="shared" si="53"/>
        <v>0</v>
      </c>
      <c r="I1111" s="36">
        <f>I1112</f>
        <v>226548</v>
      </c>
      <c r="J1111" s="36">
        <f t="shared" si="54"/>
        <v>-150654</v>
      </c>
      <c r="K1111" s="36">
        <f>K1112</f>
        <v>75894</v>
      </c>
    </row>
    <row r="1112" spans="1:11" ht="25.5" outlineLevel="3" x14ac:dyDescent="0.25">
      <c r="A1112" s="5" t="s">
        <v>616</v>
      </c>
      <c r="B1112" s="17" t="s">
        <v>613</v>
      </c>
      <c r="C1112" s="17" t="s">
        <v>391</v>
      </c>
      <c r="D1112" s="17" t="s">
        <v>617</v>
      </c>
      <c r="E1112" s="17"/>
      <c r="F1112" s="23">
        <v>226548</v>
      </c>
      <c r="G1112" s="15"/>
      <c r="H1112" s="16">
        <f t="shared" si="53"/>
        <v>0</v>
      </c>
      <c r="I1112" s="36">
        <f>I1113</f>
        <v>226548</v>
      </c>
      <c r="J1112" s="36">
        <f t="shared" si="54"/>
        <v>-150654</v>
      </c>
      <c r="K1112" s="36">
        <f>K1113</f>
        <v>75894</v>
      </c>
    </row>
    <row r="1113" spans="1:11" outlineLevel="4" x14ac:dyDescent="0.25">
      <c r="A1113" s="5" t="s">
        <v>618</v>
      </c>
      <c r="B1113" s="17" t="s">
        <v>613</v>
      </c>
      <c r="C1113" s="17" t="s">
        <v>391</v>
      </c>
      <c r="D1113" s="17" t="s">
        <v>619</v>
      </c>
      <c r="E1113" s="17"/>
      <c r="F1113" s="23">
        <v>226548</v>
      </c>
      <c r="G1113" s="15"/>
      <c r="H1113" s="16">
        <f t="shared" si="53"/>
        <v>0</v>
      </c>
      <c r="I1113" s="36">
        <f>I1114</f>
        <v>226548</v>
      </c>
      <c r="J1113" s="36">
        <f t="shared" si="54"/>
        <v>-150654</v>
      </c>
      <c r="K1113" s="36">
        <f>K1114</f>
        <v>75894</v>
      </c>
    </row>
    <row r="1114" spans="1:11" ht="102" outlineLevel="5" x14ac:dyDescent="0.25">
      <c r="A1114" s="5" t="s">
        <v>630</v>
      </c>
      <c r="B1114" s="17" t="s">
        <v>613</v>
      </c>
      <c r="C1114" s="17" t="s">
        <v>391</v>
      </c>
      <c r="D1114" s="17" t="s">
        <v>631</v>
      </c>
      <c r="E1114" s="17"/>
      <c r="F1114" s="23">
        <v>226548</v>
      </c>
      <c r="G1114" s="15"/>
      <c r="H1114" s="16">
        <f t="shared" si="53"/>
        <v>0</v>
      </c>
      <c r="I1114" s="36">
        <f>I1115</f>
        <v>226548</v>
      </c>
      <c r="J1114" s="36">
        <f t="shared" si="54"/>
        <v>-150654</v>
      </c>
      <c r="K1114" s="36">
        <f>K1115</f>
        <v>75894</v>
      </c>
    </row>
    <row r="1115" spans="1:11" ht="25.5" outlineLevel="6" x14ac:dyDescent="0.25">
      <c r="A1115" s="5" t="s">
        <v>701</v>
      </c>
      <c r="B1115" s="17" t="s">
        <v>613</v>
      </c>
      <c r="C1115" s="17" t="s">
        <v>391</v>
      </c>
      <c r="D1115" s="17" t="s">
        <v>702</v>
      </c>
      <c r="E1115" s="17"/>
      <c r="F1115" s="23">
        <v>226548</v>
      </c>
      <c r="G1115" s="15"/>
      <c r="H1115" s="16">
        <f t="shared" si="53"/>
        <v>0</v>
      </c>
      <c r="I1115" s="36">
        <f>I1118+I1120</f>
        <v>226548</v>
      </c>
      <c r="J1115" s="36">
        <f t="shared" si="54"/>
        <v>-150654</v>
      </c>
      <c r="K1115" s="36">
        <f>K1118+K1120</f>
        <v>75894</v>
      </c>
    </row>
    <row r="1116" spans="1:11" ht="63.75" hidden="1" outlineLevel="7" x14ac:dyDescent="0.25">
      <c r="A1116" s="5" t="s">
        <v>19</v>
      </c>
      <c r="B1116" s="17" t="s">
        <v>613</v>
      </c>
      <c r="C1116" s="17" t="s">
        <v>391</v>
      </c>
      <c r="D1116" s="17" t="s">
        <v>702</v>
      </c>
      <c r="E1116" s="17" t="s">
        <v>20</v>
      </c>
      <c r="F1116" s="23">
        <v>226548</v>
      </c>
      <c r="G1116" s="15"/>
      <c r="H1116" s="16">
        <f t="shared" si="53"/>
        <v>-226548</v>
      </c>
      <c r="I1116" s="36"/>
      <c r="J1116" s="36">
        <f t="shared" si="54"/>
        <v>0</v>
      </c>
      <c r="K1116" s="36"/>
    </row>
    <row r="1117" spans="1:11" hidden="1" outlineLevel="7" x14ac:dyDescent="0.25">
      <c r="A1117" s="5" t="s">
        <v>127</v>
      </c>
      <c r="B1117" s="17" t="s">
        <v>613</v>
      </c>
      <c r="C1117" s="17" t="s">
        <v>391</v>
      </c>
      <c r="D1117" s="17" t="s">
        <v>702</v>
      </c>
      <c r="E1117" s="17" t="s">
        <v>128</v>
      </c>
      <c r="F1117" s="23">
        <v>226548</v>
      </c>
      <c r="G1117" s="15"/>
      <c r="H1117" s="16">
        <f t="shared" si="53"/>
        <v>-226548</v>
      </c>
      <c r="I1117" s="36"/>
      <c r="J1117" s="36">
        <f t="shared" si="54"/>
        <v>0</v>
      </c>
      <c r="K1117" s="36"/>
    </row>
    <row r="1118" spans="1:11" ht="25.5" outlineLevel="7" x14ac:dyDescent="0.25">
      <c r="A1118" s="5" t="s">
        <v>23</v>
      </c>
      <c r="B1118" s="17" t="s">
        <v>613</v>
      </c>
      <c r="C1118" s="17" t="s">
        <v>391</v>
      </c>
      <c r="D1118" s="17" t="s">
        <v>702</v>
      </c>
      <c r="E1118" s="17" t="s">
        <v>24</v>
      </c>
      <c r="F1118" s="23">
        <v>0</v>
      </c>
      <c r="G1118" s="15"/>
      <c r="H1118" s="16">
        <f t="shared" si="53"/>
        <v>133.5</v>
      </c>
      <c r="I1118" s="36">
        <f>I1119</f>
        <v>133.5</v>
      </c>
      <c r="J1118" s="36">
        <f t="shared" si="54"/>
        <v>98.97999999999999</v>
      </c>
      <c r="K1118" s="36">
        <f>K1119</f>
        <v>232.48</v>
      </c>
    </row>
    <row r="1119" spans="1:11" ht="25.5" outlineLevel="7" x14ac:dyDescent="0.25">
      <c r="A1119" s="5" t="s">
        <v>25</v>
      </c>
      <c r="B1119" s="17" t="s">
        <v>613</v>
      </c>
      <c r="C1119" s="17" t="s">
        <v>391</v>
      </c>
      <c r="D1119" s="17" t="s">
        <v>702</v>
      </c>
      <c r="E1119" s="17" t="s">
        <v>26</v>
      </c>
      <c r="F1119" s="23">
        <v>0</v>
      </c>
      <c r="G1119" s="15"/>
      <c r="H1119" s="16">
        <f t="shared" si="53"/>
        <v>133.5</v>
      </c>
      <c r="I1119" s="36">
        <v>133.5</v>
      </c>
      <c r="J1119" s="36">
        <f t="shared" si="54"/>
        <v>98.97999999999999</v>
      </c>
      <c r="K1119" s="36">
        <v>232.48</v>
      </c>
    </row>
    <row r="1120" spans="1:11" outlineLevel="7" x14ac:dyDescent="0.25">
      <c r="A1120" s="5" t="s">
        <v>61</v>
      </c>
      <c r="B1120" s="17" t="s">
        <v>613</v>
      </c>
      <c r="C1120" s="17" t="s">
        <v>391</v>
      </c>
      <c r="D1120" s="17" t="s">
        <v>702</v>
      </c>
      <c r="E1120" s="17" t="s">
        <v>62</v>
      </c>
      <c r="F1120" s="23">
        <v>0</v>
      </c>
      <c r="G1120" s="15"/>
      <c r="H1120" s="16">
        <f t="shared" si="53"/>
        <v>226414.5</v>
      </c>
      <c r="I1120" s="36">
        <f>I1121</f>
        <v>226414.5</v>
      </c>
      <c r="J1120" s="36">
        <f t="shared" si="54"/>
        <v>-150752.97999999998</v>
      </c>
      <c r="K1120" s="36">
        <f>K1121</f>
        <v>75661.52</v>
      </c>
    </row>
    <row r="1121" spans="1:11" ht="25.5" outlineLevel="7" x14ac:dyDescent="0.25">
      <c r="A1121" s="5" t="s">
        <v>388</v>
      </c>
      <c r="B1121" s="17" t="s">
        <v>613</v>
      </c>
      <c r="C1121" s="17" t="s">
        <v>391</v>
      </c>
      <c r="D1121" s="17" t="s">
        <v>702</v>
      </c>
      <c r="E1121" s="17" t="s">
        <v>389</v>
      </c>
      <c r="F1121" s="23">
        <v>0</v>
      </c>
      <c r="G1121" s="15"/>
      <c r="H1121" s="16">
        <f t="shared" si="53"/>
        <v>226414.5</v>
      </c>
      <c r="I1121" s="36">
        <v>226414.5</v>
      </c>
      <c r="J1121" s="36">
        <f t="shared" si="54"/>
        <v>-150752.97999999998</v>
      </c>
      <c r="K1121" s="36">
        <v>75661.52</v>
      </c>
    </row>
    <row r="1122" spans="1:11" outlineLevel="2" x14ac:dyDescent="0.25">
      <c r="A1122" s="5" t="s">
        <v>398</v>
      </c>
      <c r="B1122" s="17" t="s">
        <v>613</v>
      </c>
      <c r="C1122" s="17" t="s">
        <v>399</v>
      </c>
      <c r="D1122" s="17"/>
      <c r="E1122" s="17"/>
      <c r="F1122" s="23">
        <v>4511914</v>
      </c>
      <c r="G1122" s="15"/>
      <c r="H1122" s="16">
        <f t="shared" si="53"/>
        <v>-60000</v>
      </c>
      <c r="I1122" s="36">
        <f>I1123</f>
        <v>4451914</v>
      </c>
      <c r="J1122" s="36">
        <f t="shared" si="54"/>
        <v>260843</v>
      </c>
      <c r="K1122" s="36">
        <f>K1123</f>
        <v>4712757</v>
      </c>
    </row>
    <row r="1123" spans="1:11" ht="25.5" outlineLevel="3" x14ac:dyDescent="0.25">
      <c r="A1123" s="5" t="s">
        <v>400</v>
      </c>
      <c r="B1123" s="17" t="s">
        <v>613</v>
      </c>
      <c r="C1123" s="17" t="s">
        <v>399</v>
      </c>
      <c r="D1123" s="17" t="s">
        <v>401</v>
      </c>
      <c r="E1123" s="17"/>
      <c r="F1123" s="23">
        <v>4451914</v>
      </c>
      <c r="G1123" s="15"/>
      <c r="H1123" s="16">
        <f t="shared" si="53"/>
        <v>0</v>
      </c>
      <c r="I1123" s="36">
        <f>I1124</f>
        <v>4451914</v>
      </c>
      <c r="J1123" s="36">
        <f t="shared" si="54"/>
        <v>260843</v>
      </c>
      <c r="K1123" s="36">
        <f>K1124</f>
        <v>4712757</v>
      </c>
    </row>
    <row r="1124" spans="1:11" ht="25.5" outlineLevel="4" x14ac:dyDescent="0.25">
      <c r="A1124" s="5" t="s">
        <v>406</v>
      </c>
      <c r="B1124" s="17" t="s">
        <v>613</v>
      </c>
      <c r="C1124" s="17" t="s">
        <v>399</v>
      </c>
      <c r="D1124" s="17" t="s">
        <v>407</v>
      </c>
      <c r="E1124" s="17"/>
      <c r="F1124" s="23">
        <v>4451914</v>
      </c>
      <c r="G1124" s="15"/>
      <c r="H1124" s="16">
        <f t="shared" si="53"/>
        <v>0</v>
      </c>
      <c r="I1124" s="36">
        <f>I1125</f>
        <v>4451914</v>
      </c>
      <c r="J1124" s="36">
        <f t="shared" si="54"/>
        <v>260843</v>
      </c>
      <c r="K1124" s="36">
        <f>K1125</f>
        <v>4712757</v>
      </c>
    </row>
    <row r="1125" spans="1:11" ht="25.5" outlineLevel="5" x14ac:dyDescent="0.25">
      <c r="A1125" s="5" t="s">
        <v>512</v>
      </c>
      <c r="B1125" s="17" t="s">
        <v>613</v>
      </c>
      <c r="C1125" s="17" t="s">
        <v>399</v>
      </c>
      <c r="D1125" s="17" t="s">
        <v>513</v>
      </c>
      <c r="E1125" s="17"/>
      <c r="F1125" s="23">
        <v>4451914</v>
      </c>
      <c r="G1125" s="15"/>
      <c r="H1125" s="16">
        <f t="shared" si="53"/>
        <v>0</v>
      </c>
      <c r="I1125" s="36">
        <f>I1126</f>
        <v>4451914</v>
      </c>
      <c r="J1125" s="36">
        <f t="shared" si="54"/>
        <v>260843</v>
      </c>
      <c r="K1125" s="36">
        <f>K1126</f>
        <v>4712757</v>
      </c>
    </row>
    <row r="1126" spans="1:11" ht="25.5" outlineLevel="6" x14ac:dyDescent="0.25">
      <c r="A1126" s="5" t="s">
        <v>514</v>
      </c>
      <c r="B1126" s="17" t="s">
        <v>613</v>
      </c>
      <c r="C1126" s="17" t="s">
        <v>399</v>
      </c>
      <c r="D1126" s="17" t="s">
        <v>515</v>
      </c>
      <c r="E1126" s="17"/>
      <c r="F1126" s="23">
        <v>4451914</v>
      </c>
      <c r="G1126" s="15"/>
      <c r="H1126" s="16">
        <f t="shared" si="53"/>
        <v>0</v>
      </c>
      <c r="I1126" s="36">
        <f>I1127+I1129</f>
        <v>4451914</v>
      </c>
      <c r="J1126" s="36">
        <f t="shared" si="54"/>
        <v>260843</v>
      </c>
      <c r="K1126" s="36">
        <f>K1127+K1129</f>
        <v>4712757</v>
      </c>
    </row>
    <row r="1127" spans="1:11" ht="63.75" outlineLevel="7" x14ac:dyDescent="0.25">
      <c r="A1127" s="5" t="s">
        <v>19</v>
      </c>
      <c r="B1127" s="17" t="s">
        <v>613</v>
      </c>
      <c r="C1127" s="17" t="s">
        <v>399</v>
      </c>
      <c r="D1127" s="17" t="s">
        <v>515</v>
      </c>
      <c r="E1127" s="17" t="s">
        <v>20</v>
      </c>
      <c r="F1127" s="23">
        <v>3833600</v>
      </c>
      <c r="G1127" s="15"/>
      <c r="H1127" s="16">
        <f t="shared" si="53"/>
        <v>0</v>
      </c>
      <c r="I1127" s="36">
        <f>I1128</f>
        <v>3833600</v>
      </c>
      <c r="J1127" s="36">
        <f t="shared" si="54"/>
        <v>374052.23000000045</v>
      </c>
      <c r="K1127" s="36">
        <f>K1128</f>
        <v>4207652.2300000004</v>
      </c>
    </row>
    <row r="1128" spans="1:11" ht="25.5" outlineLevel="7" x14ac:dyDescent="0.25">
      <c r="A1128" s="5" t="s">
        <v>21</v>
      </c>
      <c r="B1128" s="17" t="s">
        <v>613</v>
      </c>
      <c r="C1128" s="17" t="s">
        <v>399</v>
      </c>
      <c r="D1128" s="17" t="s">
        <v>515</v>
      </c>
      <c r="E1128" s="17" t="s">
        <v>22</v>
      </c>
      <c r="F1128" s="23">
        <v>3833600</v>
      </c>
      <c r="G1128" s="15"/>
      <c r="H1128" s="16">
        <f t="shared" si="53"/>
        <v>0</v>
      </c>
      <c r="I1128" s="36">
        <v>3833600</v>
      </c>
      <c r="J1128" s="36">
        <f t="shared" si="54"/>
        <v>374052.23000000045</v>
      </c>
      <c r="K1128" s="36">
        <v>4207652.2300000004</v>
      </c>
    </row>
    <row r="1129" spans="1:11" ht="25.5" outlineLevel="7" x14ac:dyDescent="0.25">
      <c r="A1129" s="5" t="s">
        <v>23</v>
      </c>
      <c r="B1129" s="17" t="s">
        <v>613</v>
      </c>
      <c r="C1129" s="17" t="s">
        <v>399</v>
      </c>
      <c r="D1129" s="17" t="s">
        <v>515</v>
      </c>
      <c r="E1129" s="17" t="s">
        <v>24</v>
      </c>
      <c r="F1129" s="23">
        <v>618314</v>
      </c>
      <c r="G1129" s="15"/>
      <c r="H1129" s="16">
        <f t="shared" si="53"/>
        <v>0</v>
      </c>
      <c r="I1129" s="36">
        <f>I1130</f>
        <v>618314</v>
      </c>
      <c r="J1129" s="36">
        <f t="shared" si="54"/>
        <v>-113209.22999999998</v>
      </c>
      <c r="K1129" s="36">
        <f>K1130</f>
        <v>505104.77</v>
      </c>
    </row>
    <row r="1130" spans="1:11" ht="25.5" outlineLevel="7" x14ac:dyDescent="0.25">
      <c r="A1130" s="5" t="s">
        <v>25</v>
      </c>
      <c r="B1130" s="17" t="s">
        <v>613</v>
      </c>
      <c r="C1130" s="17" t="s">
        <v>399</v>
      </c>
      <c r="D1130" s="17" t="s">
        <v>515</v>
      </c>
      <c r="E1130" s="17" t="s">
        <v>26</v>
      </c>
      <c r="F1130" s="23">
        <v>618314</v>
      </c>
      <c r="G1130" s="15"/>
      <c r="H1130" s="16">
        <f t="shared" si="53"/>
        <v>0</v>
      </c>
      <c r="I1130" s="36">
        <v>618314</v>
      </c>
      <c r="J1130" s="36">
        <f t="shared" si="54"/>
        <v>-113209.22999999998</v>
      </c>
      <c r="K1130" s="36">
        <v>505104.77</v>
      </c>
    </row>
    <row r="1131" spans="1:11" ht="25.5" outlineLevel="3" x14ac:dyDescent="0.25">
      <c r="A1131" s="5" t="s">
        <v>485</v>
      </c>
      <c r="B1131" s="17" t="s">
        <v>613</v>
      </c>
      <c r="C1131" s="17" t="s">
        <v>399</v>
      </c>
      <c r="D1131" s="17" t="s">
        <v>486</v>
      </c>
      <c r="E1131" s="17"/>
      <c r="F1131" s="23">
        <v>60000</v>
      </c>
      <c r="G1131" s="15"/>
      <c r="H1131" s="16">
        <f t="shared" si="53"/>
        <v>0</v>
      </c>
      <c r="I1131" s="36">
        <f>I1132</f>
        <v>60000</v>
      </c>
      <c r="J1131" s="36">
        <f t="shared" si="54"/>
        <v>0</v>
      </c>
      <c r="K1131" s="36">
        <f>K1132</f>
        <v>60000</v>
      </c>
    </row>
    <row r="1132" spans="1:11" ht="25.5" outlineLevel="4" x14ac:dyDescent="0.25">
      <c r="A1132" s="5" t="s">
        <v>487</v>
      </c>
      <c r="B1132" s="17" t="s">
        <v>613</v>
      </c>
      <c r="C1132" s="17" t="s">
        <v>399</v>
      </c>
      <c r="D1132" s="17" t="s">
        <v>488</v>
      </c>
      <c r="E1132" s="17"/>
      <c r="F1132" s="23">
        <v>60000</v>
      </c>
      <c r="G1132" s="15"/>
      <c r="H1132" s="16">
        <v>0</v>
      </c>
      <c r="I1132" s="36">
        <f>I1133</f>
        <v>60000</v>
      </c>
      <c r="J1132" s="36">
        <f t="shared" si="54"/>
        <v>0</v>
      </c>
      <c r="K1132" s="36">
        <f>K1133</f>
        <v>60000</v>
      </c>
    </row>
    <row r="1133" spans="1:11" ht="25.5" outlineLevel="5" x14ac:dyDescent="0.25">
      <c r="A1133" s="5" t="s">
        <v>517</v>
      </c>
      <c r="B1133" s="17" t="s">
        <v>613</v>
      </c>
      <c r="C1133" s="17" t="s">
        <v>399</v>
      </c>
      <c r="D1133" s="17" t="s">
        <v>518</v>
      </c>
      <c r="E1133" s="17"/>
      <c r="F1133" s="23">
        <v>60000</v>
      </c>
      <c r="G1133" s="15"/>
      <c r="H1133" s="16">
        <f t="shared" si="53"/>
        <v>0</v>
      </c>
      <c r="I1133" s="36">
        <f>I1134</f>
        <v>60000</v>
      </c>
      <c r="J1133" s="36">
        <f t="shared" si="54"/>
        <v>0</v>
      </c>
      <c r="K1133" s="36">
        <f>K1134</f>
        <v>60000</v>
      </c>
    </row>
    <row r="1134" spans="1:11" ht="25.5" outlineLevel="6" x14ac:dyDescent="0.25">
      <c r="A1134" s="5" t="s">
        <v>519</v>
      </c>
      <c r="B1134" s="17" t="s">
        <v>613</v>
      </c>
      <c r="C1134" s="17" t="s">
        <v>399</v>
      </c>
      <c r="D1134" s="17" t="s">
        <v>520</v>
      </c>
      <c r="E1134" s="17"/>
      <c r="F1134" s="23">
        <v>60000</v>
      </c>
      <c r="G1134" s="15"/>
      <c r="H1134" s="16">
        <f t="shared" si="53"/>
        <v>0</v>
      </c>
      <c r="I1134" s="36">
        <f>I1135</f>
        <v>60000</v>
      </c>
      <c r="J1134" s="36">
        <f t="shared" si="54"/>
        <v>0</v>
      </c>
      <c r="K1134" s="36">
        <f>K1135</f>
        <v>60000</v>
      </c>
    </row>
    <row r="1135" spans="1:11" ht="25.5" outlineLevel="7" x14ac:dyDescent="0.25">
      <c r="A1135" s="5" t="s">
        <v>23</v>
      </c>
      <c r="B1135" s="17" t="s">
        <v>613</v>
      </c>
      <c r="C1135" s="17" t="s">
        <v>399</v>
      </c>
      <c r="D1135" s="17" t="s">
        <v>520</v>
      </c>
      <c r="E1135" s="17" t="s">
        <v>24</v>
      </c>
      <c r="F1135" s="23">
        <v>60000</v>
      </c>
      <c r="G1135" s="15"/>
      <c r="H1135" s="16">
        <f t="shared" si="53"/>
        <v>0</v>
      </c>
      <c r="I1135" s="36">
        <f>I1136</f>
        <v>60000</v>
      </c>
      <c r="J1135" s="36">
        <f t="shared" si="54"/>
        <v>0</v>
      </c>
      <c r="K1135" s="36">
        <f>K1136</f>
        <v>60000</v>
      </c>
    </row>
    <row r="1136" spans="1:11" ht="25.5" outlineLevel="7" x14ac:dyDescent="0.25">
      <c r="A1136" s="5" t="s">
        <v>25</v>
      </c>
      <c r="B1136" s="17" t="s">
        <v>613</v>
      </c>
      <c r="C1136" s="17" t="s">
        <v>399</v>
      </c>
      <c r="D1136" s="17" t="s">
        <v>520</v>
      </c>
      <c r="E1136" s="17" t="s">
        <v>26</v>
      </c>
      <c r="F1136" s="23">
        <v>60000</v>
      </c>
      <c r="G1136" s="15"/>
      <c r="H1136" s="16">
        <f t="shared" si="53"/>
        <v>0</v>
      </c>
      <c r="I1136" s="36">
        <v>60000</v>
      </c>
      <c r="J1136" s="36">
        <f t="shared" si="54"/>
        <v>0</v>
      </c>
      <c r="K1136" s="36">
        <v>60000</v>
      </c>
    </row>
    <row r="1137" spans="1:11" ht="15" customHeight="1" x14ac:dyDescent="0.25">
      <c r="A1137" s="7" t="s">
        <v>703</v>
      </c>
      <c r="B1137" s="7"/>
      <c r="C1137" s="25"/>
      <c r="D1137" s="25"/>
      <c r="E1137" s="25"/>
      <c r="F1137" s="22">
        <v>1980257965.3399999</v>
      </c>
      <c r="G1137" s="15"/>
      <c r="H1137" s="16">
        <f t="shared" si="53"/>
        <v>161558088.63000011</v>
      </c>
      <c r="I1137" s="43">
        <f>I9+I572+I729+I786+I905</f>
        <v>2141816053.97</v>
      </c>
      <c r="J1137" s="36">
        <f t="shared" si="54"/>
        <v>76640818.970000505</v>
      </c>
      <c r="K1137" s="43">
        <f>K9+K572+K729+K786+K905</f>
        <v>2218456872.9400005</v>
      </c>
    </row>
    <row r="1138" spans="1:11" ht="15" customHeight="1" x14ac:dyDescent="0.25">
      <c r="A1138" s="6"/>
      <c r="B1138" s="6"/>
      <c r="C1138" s="26"/>
      <c r="D1138" s="26"/>
      <c r="E1138" s="26"/>
      <c r="F1138" s="6"/>
      <c r="G1138" s="12"/>
      <c r="H1138" s="13"/>
    </row>
    <row r="1139" spans="1:11" ht="106.35" customHeight="1" x14ac:dyDescent="0.25">
      <c r="A1139" s="66"/>
      <c r="B1139" s="66"/>
      <c r="C1139" s="66"/>
      <c r="D1139" s="66"/>
      <c r="E1139" s="66"/>
      <c r="F1139" s="66"/>
      <c r="G1139" s="66"/>
      <c r="H1139" s="13"/>
    </row>
  </sheetData>
  <mergeCells count="20">
    <mergeCell ref="A1139:D1139"/>
    <mergeCell ref="E1139:G1139"/>
    <mergeCell ref="A6:A7"/>
    <mergeCell ref="B6:B7"/>
    <mergeCell ref="C6:C7"/>
    <mergeCell ref="D6:D7"/>
    <mergeCell ref="E6:E7"/>
    <mergeCell ref="F6:F7"/>
    <mergeCell ref="I6:I7"/>
    <mergeCell ref="G6:G7"/>
    <mergeCell ref="E2:F2"/>
    <mergeCell ref="A5:K5"/>
    <mergeCell ref="A1:F1"/>
    <mergeCell ref="A3:K3"/>
    <mergeCell ref="A4:K4"/>
    <mergeCell ref="J6:J7"/>
    <mergeCell ref="K6:K7"/>
    <mergeCell ref="J2:K2"/>
    <mergeCell ref="H2:I2"/>
    <mergeCell ref="H6:H7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F0393A-BD88-4E8F-B5E8-301FA10ACF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2024-07-15T09:42:18Z</cp:lastPrinted>
  <dcterms:created xsi:type="dcterms:W3CDTF">2023-12-06T08:01:38Z</dcterms:created>
  <dcterms:modified xsi:type="dcterms:W3CDTF">2025-01-14T09:01:53Z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год)(4).xlsx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