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ный отдел\Бюджет 2025-2027\2 чтение\1 ПОПРАВКИ\"/>
    </mc:Choice>
  </mc:AlternateContent>
  <xr:revisionPtr revIDLastSave="0" documentId="13_ncr:1_{8613862E-0424-4BF6-B2B4-076F51028A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E28" i="1"/>
  <c r="D21" i="1"/>
  <c r="E21" i="1" s="1"/>
  <c r="E27" i="1"/>
  <c r="E26" i="1"/>
  <c r="E25" i="1"/>
  <c r="E24" i="1"/>
  <c r="E23" i="1"/>
  <c r="E22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D6" i="1" l="1"/>
  <c r="D5" i="1" s="1"/>
  <c r="E5" i="1" s="1"/>
  <c r="E6" i="1"/>
  <c r="C28" i="1"/>
  <c r="C11" i="1"/>
  <c r="C8" i="1"/>
  <c r="C18" i="1"/>
  <c r="C21" i="1" l="1"/>
  <c r="C13" i="1"/>
  <c r="C7" i="1" l="1"/>
  <c r="C6" i="1" s="1"/>
  <c r="C5" i="1" s="1"/>
</calcChain>
</file>

<file path=xl/sharedStrings.xml><?xml version="1.0" encoding="utf-8"?>
<sst xmlns="http://schemas.openxmlformats.org/spreadsheetml/2006/main" count="53" uniqueCount="53">
  <si>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</si>
  <si>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</si>
  <si>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</si>
  <si>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</si>
  <si>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</si>
  <si>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</si>
  <si>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</si>
  <si>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</si>
  <si>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</si>
  <si>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</si>
  <si>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</si>
  <si>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</si>
  <si>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</si>
  <si>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</si>
  <si>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</si>
  <si>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</si>
  <si>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</si>
  <si>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</si>
  <si>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</si>
  <si>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</si>
  <si>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</si>
  <si>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</si>
  <si>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</si>
  <si>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</si>
  <si>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</si>
  <si>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</si>
  <si>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</si>
  <si>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</si>
  <si>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</si>
  <si>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</si>
  <si>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</si>
  <si>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</si>
  <si>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</si>
  <si>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</si>
  <si>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</si>
  <si>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</si>
  <si>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совокупный доход</t>
  </si>
  <si>
    <t>000 1 05 01000 00 0000 000</t>
  </si>
  <si>
    <t>000 1 05 02000 00 0000 000</t>
  </si>
  <si>
    <t>000 1 05 04000 00 0000 110</t>
  </si>
  <si>
    <t>000 1 05 00000 00 0000 000</t>
  </si>
  <si>
    <t>000 1 05 03000 00 0000 000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</si>
  <si>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</si>
  <si>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</si>
  <si>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</si>
  <si>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</si>
  <si>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</si>
  <si>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</si>
  <si>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Утвержденный план</t>
  </si>
  <si>
    <t>Поправки             (+ -)</t>
  </si>
  <si>
    <t>Уточненный план</t>
  </si>
  <si>
    <t xml:space="preserve">Приложение № 1  к решению Районного Собрания МО  "Жуковский район" "О внесении изменений и дополнений в решение "О бюджете МО "Жуковский район" на 2025 год и на плановый период 2026 и 2027 годов"  </t>
  </si>
  <si>
    <t xml:space="preserve">ПОСТУПЛЕНИЯ ДОХОДОВ БЮДЖЕТА МО "ЖУКОВСКИЙ РАЙОН" ПО КОДАМ КЛАССИФИКАЦИИ ДОХОДОВ БЮДЖЕТОВ БЮДЖЕТНОЙ СИСТЕМЫ РОССИЙСКОЙ ФЕДЕРАЦИИ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</si>
</sst>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-* #,##0.00\ _₽_-;\-* #,##0.00\ _₽_-;_-* &quot;-&quot;??\ _₽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11" applyNumberFormat="0" applyAlignment="0" applyProtection="0"/>
    <xf numFmtId="0" fontId="18" fillId="6" borderId="12" applyNumberFormat="0" applyAlignment="0" applyProtection="0"/>
    <xf numFmtId="0" fontId="19" fillId="6" borderId="11" applyNumberFormat="0" applyAlignment="0" applyProtection="0"/>
    <xf numFmtId="0" fontId="20" fillId="0" borderId="13" applyNumberFormat="0" applyFill="0" applyAlignment="0" applyProtection="0"/>
    <xf numFmtId="0" fontId="21" fillId="7" borderId="14" applyNumberFormat="0" applyAlignment="0" applyProtection="0"/>
    <xf numFmtId="0" fontId="22" fillId="0" borderId="0" applyNumberFormat="0" applyFill="0" applyBorder="0" applyAlignment="0" applyProtection="0"/>
    <xf numFmtId="0" fontId="1" fillId="8" borderId="15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</cellStyleXfs>
  <cellXfs count="38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6" fillId="0" borderId="5" xfId="0" applyFont="1" applyBorder="1" applyAlignment="1">
      <alignment horizontal="right" wrapText="1"/>
    </xf>
    <xf numFmtId="49" fontId="8" fillId="0" borderId="6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/>
    </xf>
    <xf numFmtId="0" fontId="9" fillId="0" borderId="6" xfId="0" applyFont="1" applyBorder="1" applyAlignment="1">
      <alignment horizontal="left" wrapText="1"/>
    </xf>
    <xf numFmtId="49" fontId="9" fillId="0" borderId="6" xfId="0" applyNumberFormat="1" applyFont="1" applyBorder="1" applyAlignment="1">
      <alignment horizontal="center" shrinkToFit="1"/>
    </xf>
    <xf numFmtId="0" fontId="8" fillId="0" borderId="6" xfId="0" applyFont="1" applyBorder="1" applyAlignment="1">
      <alignment horizontal="left" wrapText="1"/>
    </xf>
    <xf numFmtId="49" fontId="8" fillId="0" borderId="6" xfId="0" applyNumberFormat="1" applyFont="1" applyBorder="1" applyAlignment="1">
      <alignment horizontal="center" shrinkToFit="1"/>
    </xf>
    <xf numFmtId="164" fontId="6" fillId="0" borderId="17" xfId="0" applyNumberFormat="1" applyFont="1" applyBorder="1" applyAlignment="1">
      <alignment horizontal="right" wrapText="1"/>
    </xf>
    <xf numFmtId="164" fontId="4" fillId="0" borderId="18" xfId="1" applyFont="1" applyFill="1" applyBorder="1" applyAlignment="1">
      <alignment horizontal="right" wrapText="1"/>
    </xf>
    <xf numFmtId="164" fontId="4" fillId="0" borderId="18" xfId="1" applyFont="1" applyBorder="1" applyAlignment="1">
      <alignment horizontal="right" wrapText="1"/>
    </xf>
    <xf numFmtId="164" fontId="5" fillId="0" borderId="18" xfId="1" applyFont="1" applyBorder="1" applyAlignment="1">
      <alignment horizontal="right" wrapText="1"/>
    </xf>
    <xf numFmtId="164" fontId="5" fillId="0" borderId="18" xfId="1" applyFont="1" applyFill="1" applyBorder="1" applyAlignment="1">
      <alignment horizontal="right" wrapText="1"/>
    </xf>
    <xf numFmtId="164" fontId="4" fillId="33" borderId="18" xfId="1" applyFont="1" applyFill="1" applyBorder="1" applyAlignment="1">
      <alignment horizontal="right" wrapText="1"/>
    </xf>
    <xf numFmtId="164" fontId="5" fillId="33" borderId="18" xfId="1" applyFont="1" applyFill="1" applyBorder="1" applyAlignment="1">
      <alignment horizontal="right" wrapText="1"/>
    </xf>
    <xf numFmtId="164" fontId="4" fillId="33" borderId="19" xfId="1" applyFont="1" applyFill="1" applyBorder="1" applyAlignment="1">
      <alignment horizontal="right" wrapText="1"/>
    </xf>
    <xf numFmtId="164" fontId="5" fillId="0" borderId="6" xfId="1" applyFont="1" applyBorder="1" applyAlignment="1">
      <alignment horizontal="right" vertical="center" wrapText="1"/>
    </xf>
    <xf numFmtId="0" fontId="5" fillId="0" borderId="6" xfId="0" applyFont="1" applyBorder="1" applyAlignment="1">
      <alignment wrapText="1"/>
    </xf>
    <xf numFmtId="164" fontId="8" fillId="33" borderId="6" xfId="1" applyFont="1" applyFill="1" applyBorder="1" applyAlignment="1">
      <alignment horizontal="right" vertical="center" wrapText="1"/>
    </xf>
    <xf numFmtId="0" fontId="27" fillId="0" borderId="6" xfId="43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right" wrapText="1"/>
    </xf>
    <xf numFmtId="0" fontId="5" fillId="0" borderId="6" xfId="0" applyFont="1" applyBorder="1" applyAlignment="1">
      <alignment vertical="center" wrapText="1"/>
    </xf>
    <xf numFmtId="166" fontId="5" fillId="0" borderId="6" xfId="0" applyNumberFormat="1" applyFont="1" applyBorder="1"/>
    <xf numFmtId="166" fontId="4" fillId="0" borderId="6" xfId="0" applyNumberFormat="1" applyFont="1" applyBorder="1"/>
    <xf numFmtId="2" fontId="3" fillId="0" borderId="0" xfId="0" applyNumberFormat="1" applyFont="1" applyAlignment="1">
      <alignment horizontal="justify" vertical="center" wrapText="1"/>
    </xf>
    <xf numFmtId="2" fontId="0" fillId="0" borderId="0" xfId="0" applyNumberFormat="1" applyAlignment="1">
      <alignment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44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3" xfId="43" xr:uid="{AAD233D3-A0F2-4AB0-A743-947025CB31E6}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9"/>
  <sheetViews>
    <sheetView tabSelected="1" topLeftCell="A4" workbookViewId="0">
      <selection activeCell="D29" sqref="D29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4" max="4" width="21.28515625" customWidth="1"/>
    <col min="5" max="5" width="25.7109375" customWidth="1"/>
  </cols>
  <sheetData>
    <row r="1" spans="1:5" ht="92.45" customHeight="1" x14ac:dyDescent="0.25">
      <c r="A1" s="4"/>
      <c r="B1" s="34" t="s">
        <v>51</v>
      </c>
      <c r="C1" s="34"/>
      <c r="D1" s="35"/>
      <c r="E1" s="35"/>
    </row>
    <row r="2" spans="1:5" ht="65.45" customHeight="1" x14ac:dyDescent="0.25">
      <c r="A2" s="36" t="s">
        <v>52</v>
      </c>
      <c r="B2" s="36"/>
      <c r="C2" s="36"/>
      <c r="D2" s="37"/>
      <c r="E2" s="37"/>
    </row>
    <row r="3" spans="1:5" ht="21" customHeight="1" thickBot="1" x14ac:dyDescent="0.3">
      <c r="C3" s="5" t="s">
        <v>12</v>
      </c>
    </row>
    <row r="4" spans="1:5" ht="54" customHeight="1" thickBot="1" x14ac:dyDescent="0.3">
      <c r="A4" s="3" t="s">
        <v>0</v>
      </c>
      <c r="B4" s="3" t="s">
        <v>18</v>
      </c>
      <c r="C4" s="29" t="s">
        <v>48</v>
      </c>
      <c r="D4" s="29" t="s">
        <v>49</v>
      </c>
      <c r="E4" s="29" t="s">
        <v>50</v>
      </c>
    </row>
    <row r="5" spans="1:5" ht="23.25" customHeight="1" x14ac:dyDescent="0.3">
      <c r="A5" s="6" t="s">
        <v>1</v>
      </c>
      <c r="B5" s="10"/>
      <c r="C5" s="18">
        <f>C6+C28</f>
        <v>2170342478.0299997</v>
      </c>
      <c r="D5" s="30">
        <f>D6+D28</f>
        <v>80226826.870000005</v>
      </c>
      <c r="E5" s="33">
        <f>C5+D5</f>
        <v>2250569304.8999996</v>
      </c>
    </row>
    <row r="6" spans="1:5" ht="22.15" customHeight="1" x14ac:dyDescent="0.3">
      <c r="A6" s="7" t="s">
        <v>15</v>
      </c>
      <c r="B6" s="13" t="s">
        <v>19</v>
      </c>
      <c r="C6" s="19">
        <f>SUM(C7+C21)</f>
        <v>825113572.01999998</v>
      </c>
      <c r="D6" s="19">
        <f>SUM(D7+D21)</f>
        <v>136918.12</v>
      </c>
      <c r="E6" s="32">
        <f t="shared" ref="E6:E28" si="0">C6+D6</f>
        <v>825250490.13999999</v>
      </c>
    </row>
    <row r="7" spans="1:5" ht="22.9" customHeight="1" x14ac:dyDescent="0.3">
      <c r="A7" s="7" t="s">
        <v>14</v>
      </c>
      <c r="B7" s="11"/>
      <c r="C7" s="20">
        <f>SUM(C8+C11+C13+C20+C18)</f>
        <v>773861988.01999998</v>
      </c>
      <c r="D7" s="31"/>
      <c r="E7" s="32">
        <f t="shared" si="0"/>
        <v>773861988.01999998</v>
      </c>
    </row>
    <row r="8" spans="1:5" ht="19.149999999999999" customHeight="1" x14ac:dyDescent="0.3">
      <c r="A8" s="7" t="s">
        <v>11</v>
      </c>
      <c r="B8" s="13" t="s">
        <v>20</v>
      </c>
      <c r="C8" s="20">
        <f>C10+C9</f>
        <v>584883816</v>
      </c>
      <c r="D8" s="31"/>
      <c r="E8" s="32">
        <f t="shared" si="0"/>
        <v>584883816</v>
      </c>
    </row>
    <row r="9" spans="1:5" ht="19.149999999999999" customHeight="1" x14ac:dyDescent="0.3">
      <c r="A9" s="8" t="s">
        <v>42</v>
      </c>
      <c r="B9" s="11" t="s">
        <v>43</v>
      </c>
      <c r="C9" s="21">
        <v>5420000</v>
      </c>
      <c r="D9" s="31"/>
      <c r="E9" s="32">
        <f t="shared" si="0"/>
        <v>5420000</v>
      </c>
    </row>
    <row r="10" spans="1:5" ht="21" customHeight="1" x14ac:dyDescent="0.3">
      <c r="A10" s="8" t="s">
        <v>10</v>
      </c>
      <c r="B10" s="11" t="s">
        <v>21</v>
      </c>
      <c r="C10" s="22">
        <v>579463816</v>
      </c>
      <c r="D10" s="31"/>
      <c r="E10" s="32">
        <f t="shared" si="0"/>
        <v>579463816</v>
      </c>
    </row>
    <row r="11" spans="1:5" ht="41.45" customHeight="1" x14ac:dyDescent="0.3">
      <c r="A11" s="7" t="s">
        <v>16</v>
      </c>
      <c r="B11" s="13" t="s">
        <v>22</v>
      </c>
      <c r="C11" s="23">
        <f>C12</f>
        <v>27434722.02</v>
      </c>
      <c r="D11" s="31"/>
      <c r="E11" s="32">
        <f t="shared" si="0"/>
        <v>27434722.02</v>
      </c>
    </row>
    <row r="12" spans="1:5" ht="41.45" customHeight="1" x14ac:dyDescent="0.3">
      <c r="A12" s="8" t="s">
        <v>17</v>
      </c>
      <c r="B12" s="11" t="s">
        <v>23</v>
      </c>
      <c r="C12" s="24">
        <v>27434722.02</v>
      </c>
      <c r="D12" s="31"/>
      <c r="E12" s="32">
        <f t="shared" si="0"/>
        <v>27434722.02</v>
      </c>
    </row>
    <row r="13" spans="1:5" ht="18.75" x14ac:dyDescent="0.3">
      <c r="A13" s="14" t="s">
        <v>36</v>
      </c>
      <c r="B13" s="15" t="s">
        <v>40</v>
      </c>
      <c r="C13" s="19">
        <f>SUM(C14:C17)</f>
        <v>139882450</v>
      </c>
      <c r="D13" s="31"/>
      <c r="E13" s="32">
        <f t="shared" si="0"/>
        <v>139882450</v>
      </c>
    </row>
    <row r="14" spans="1:5" ht="37.5" x14ac:dyDescent="0.3">
      <c r="A14" s="16" t="s">
        <v>33</v>
      </c>
      <c r="B14" s="17" t="s">
        <v>37</v>
      </c>
      <c r="C14" s="22">
        <v>132288450</v>
      </c>
      <c r="D14" s="31"/>
      <c r="E14" s="32">
        <f t="shared" si="0"/>
        <v>132288450</v>
      </c>
    </row>
    <row r="15" spans="1:5" ht="37.5" hidden="1" x14ac:dyDescent="0.3">
      <c r="A15" s="16" t="s">
        <v>34</v>
      </c>
      <c r="B15" s="17" t="s">
        <v>38</v>
      </c>
      <c r="C15" s="22"/>
      <c r="D15" s="31"/>
      <c r="E15" s="32">
        <f t="shared" si="0"/>
        <v>0</v>
      </c>
    </row>
    <row r="16" spans="1:5" ht="18.75" x14ac:dyDescent="0.3">
      <c r="A16" s="16" t="s">
        <v>35</v>
      </c>
      <c r="B16" s="17" t="s">
        <v>41</v>
      </c>
      <c r="C16" s="22">
        <v>714000</v>
      </c>
      <c r="D16" s="31"/>
      <c r="E16" s="32">
        <f t="shared" si="0"/>
        <v>714000</v>
      </c>
    </row>
    <row r="17" spans="1:5" ht="56.25" x14ac:dyDescent="0.3">
      <c r="A17" s="16" t="s">
        <v>32</v>
      </c>
      <c r="B17" s="17" t="s">
        <v>39</v>
      </c>
      <c r="C17" s="22">
        <v>6880000</v>
      </c>
      <c r="D17" s="31"/>
      <c r="E17" s="32">
        <f t="shared" si="0"/>
        <v>6880000</v>
      </c>
    </row>
    <row r="18" spans="1:5" ht="18.75" x14ac:dyDescent="0.3">
      <c r="A18" s="7" t="s">
        <v>44</v>
      </c>
      <c r="B18" s="13" t="s">
        <v>45</v>
      </c>
      <c r="C18" s="22">
        <f>SUM(C19)</f>
        <v>11961000</v>
      </c>
      <c r="D18" s="31"/>
      <c r="E18" s="32">
        <f t="shared" si="0"/>
        <v>11961000</v>
      </c>
    </row>
    <row r="19" spans="1:5" ht="18.75" x14ac:dyDescent="0.3">
      <c r="A19" s="8" t="s">
        <v>46</v>
      </c>
      <c r="B19" s="11" t="s">
        <v>47</v>
      </c>
      <c r="C19" s="22">
        <v>11961000</v>
      </c>
      <c r="D19" s="31"/>
      <c r="E19" s="32">
        <f t="shared" si="0"/>
        <v>11961000</v>
      </c>
    </row>
    <row r="20" spans="1:5" ht="18.75" x14ac:dyDescent="0.3">
      <c r="A20" s="7" t="s">
        <v>2</v>
      </c>
      <c r="B20" s="13" t="s">
        <v>24</v>
      </c>
      <c r="C20" s="20">
        <v>9700000</v>
      </c>
      <c r="D20" s="31"/>
      <c r="E20" s="32">
        <f t="shared" si="0"/>
        <v>9700000</v>
      </c>
    </row>
    <row r="21" spans="1:5" ht="20.45" customHeight="1" x14ac:dyDescent="0.3">
      <c r="A21" s="7" t="s">
        <v>13</v>
      </c>
      <c r="B21" s="11"/>
      <c r="C21" s="20">
        <f>SUM(C22+C23+C24+C25+C26+C27)</f>
        <v>51251584</v>
      </c>
      <c r="D21" s="21">
        <f>SUM(D22+D23+D24+D25+D26+D27)</f>
        <v>136918.12</v>
      </c>
      <c r="E21" s="32">
        <f t="shared" si="0"/>
        <v>51388502.119999997</v>
      </c>
    </row>
    <row r="22" spans="1:5" ht="38.450000000000003" customHeight="1" x14ac:dyDescent="0.3">
      <c r="A22" s="8" t="s">
        <v>3</v>
      </c>
      <c r="B22" s="11" t="s">
        <v>25</v>
      </c>
      <c r="C22" s="21">
        <v>16980100</v>
      </c>
      <c r="D22" s="31"/>
      <c r="E22" s="32">
        <f t="shared" si="0"/>
        <v>16980100</v>
      </c>
    </row>
    <row r="23" spans="1:5" ht="23.45" customHeight="1" x14ac:dyDescent="0.3">
      <c r="A23" s="8" t="s">
        <v>4</v>
      </c>
      <c r="B23" s="11" t="s">
        <v>26</v>
      </c>
      <c r="C23" s="21">
        <v>545145</v>
      </c>
      <c r="D23" s="31"/>
      <c r="E23" s="32">
        <f t="shared" si="0"/>
        <v>545145</v>
      </c>
    </row>
    <row r="24" spans="1:5" ht="37.5" x14ac:dyDescent="0.3">
      <c r="A24" s="8" t="s">
        <v>5</v>
      </c>
      <c r="B24" s="11" t="s">
        <v>27</v>
      </c>
      <c r="C24" s="21">
        <v>13445000</v>
      </c>
      <c r="D24" s="27">
        <v>20318.12</v>
      </c>
      <c r="E24" s="32">
        <f t="shared" si="0"/>
        <v>13465318.119999999</v>
      </c>
    </row>
    <row r="25" spans="1:5" ht="44.25" customHeight="1" x14ac:dyDescent="0.3">
      <c r="A25" s="8" t="s">
        <v>6</v>
      </c>
      <c r="B25" s="11" t="s">
        <v>28</v>
      </c>
      <c r="C25" s="21">
        <v>17667500</v>
      </c>
      <c r="D25" s="31"/>
      <c r="E25" s="32">
        <f t="shared" si="0"/>
        <v>17667500</v>
      </c>
    </row>
    <row r="26" spans="1:5" ht="22.9" customHeight="1" x14ac:dyDescent="0.3">
      <c r="A26" s="8" t="s">
        <v>7</v>
      </c>
      <c r="B26" s="11" t="s">
        <v>29</v>
      </c>
      <c r="C26" s="21">
        <v>2548839</v>
      </c>
      <c r="D26" s="31"/>
      <c r="E26" s="32">
        <f t="shared" si="0"/>
        <v>2548839</v>
      </c>
    </row>
    <row r="27" spans="1:5" ht="21.6" customHeight="1" x14ac:dyDescent="0.3">
      <c r="A27" s="8" t="s">
        <v>8</v>
      </c>
      <c r="B27" s="11" t="s">
        <v>30</v>
      </c>
      <c r="C27" s="21">
        <v>65000</v>
      </c>
      <c r="D27" s="26">
        <v>116600</v>
      </c>
      <c r="E27" s="32">
        <f t="shared" si="0"/>
        <v>181600</v>
      </c>
    </row>
    <row r="28" spans="1:5" ht="30.6" customHeight="1" thickBot="1" x14ac:dyDescent="0.35">
      <c r="A28" s="9" t="s">
        <v>9</v>
      </c>
      <c r="B28" s="12" t="s">
        <v>31</v>
      </c>
      <c r="C28" s="25">
        <f>1328380762.01+15848144+1000000</f>
        <v>1345228906.01</v>
      </c>
      <c r="D28" s="28">
        <f>80099024.27-9115.52</f>
        <v>80089908.75</v>
      </c>
      <c r="E28" s="32">
        <f t="shared" si="0"/>
        <v>1425318814.76</v>
      </c>
    </row>
    <row r="29" spans="1:5" ht="16.5" x14ac:dyDescent="0.25">
      <c r="A29" s="1"/>
      <c r="B29" s="1"/>
      <c r="C29" s="2"/>
    </row>
  </sheetData>
  <mergeCells count="2">
    <mergeCell ref="B1:E1"/>
    <mergeCell ref="A2:E2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5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RFO3</cp:lastModifiedBy>
  <cp:lastPrinted>2025-05-07T05:32:08Z</cp:lastPrinted>
  <dcterms:created xsi:type="dcterms:W3CDTF">2017-10-23T09:06:05Z</dcterms:created>
  <dcterms:modified xsi:type="dcterms:W3CDTF">2025-05-07T05:32:25Z</dcterms:modified>
</cp:coreProperties>
</file>